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R\emgt\athletes\"/>
    </mc:Choice>
  </mc:AlternateContent>
  <bookViews>
    <workbookView xWindow="-12" yWindow="5988" windowWidth="19248" windowHeight="1860"/>
  </bookViews>
  <sheets>
    <sheet name="Main" sheetId="1" r:id="rId1"/>
    <sheet name="By Sport" sheetId="2" r:id="rId2"/>
    <sheet name="Data" sheetId="3" state="hidden" r:id="rId3"/>
  </sheets>
  <definedNames>
    <definedName name="_xlnm.Print_Titles" localSheetId="1">'By Sport'!$1:$5</definedName>
    <definedName name="temp">#REF!</definedName>
  </definedNames>
  <calcPr calcId="162913"/>
</workbook>
</file>

<file path=xl/calcChain.xml><?xml version="1.0" encoding="utf-8"?>
<calcChain xmlns="http://schemas.openxmlformats.org/spreadsheetml/2006/main">
  <c r="AC113" i="2" l="1"/>
  <c r="AC105" i="2"/>
  <c r="AC97" i="2"/>
  <c r="AC89" i="2"/>
  <c r="AC73" i="2"/>
  <c r="AC65" i="2"/>
  <c r="AC57" i="2"/>
  <c r="AC49" i="2"/>
  <c r="AC41" i="2"/>
  <c r="AC33" i="2"/>
  <c r="AC25" i="2"/>
  <c r="AC17" i="2"/>
  <c r="AC9" i="2"/>
  <c r="AA118" i="2"/>
  <c r="AA110" i="2"/>
  <c r="AA102" i="2"/>
  <c r="AA94" i="2"/>
  <c r="AA78" i="2"/>
  <c r="AA70" i="2"/>
  <c r="AA62" i="2"/>
  <c r="AA54" i="2"/>
  <c r="AA46" i="2"/>
  <c r="AA38" i="2"/>
  <c r="AA30" i="2"/>
  <c r="AA22" i="2"/>
  <c r="AA14" i="2"/>
  <c r="Z117" i="2"/>
  <c r="Z116" i="2"/>
  <c r="Z118" i="2" s="1"/>
  <c r="Z115" i="2"/>
  <c r="Z114" i="2"/>
  <c r="Z113" i="2"/>
  <c r="Z108" i="2"/>
  <c r="Z110" i="2" s="1"/>
  <c r="Z107" i="2"/>
  <c r="Z109" i="2" s="1"/>
  <c r="Z106" i="2"/>
  <c r="Z105" i="2"/>
  <c r="Z100" i="2"/>
  <c r="Z102" i="2" s="1"/>
  <c r="Z99" i="2"/>
  <c r="Z101" i="2" s="1"/>
  <c r="Z98" i="2"/>
  <c r="Z97" i="2"/>
  <c r="Z92" i="2"/>
  <c r="Z94" i="2" s="1"/>
  <c r="Z91" i="2"/>
  <c r="Z93" i="2" s="1"/>
  <c r="Z90" i="2"/>
  <c r="Z89" i="2"/>
  <c r="Z84" i="2"/>
  <c r="Z83" i="2"/>
  <c r="Z86" i="2" s="1"/>
  <c r="Z82" i="2"/>
  <c r="Z81" i="2"/>
  <c r="Z76" i="2"/>
  <c r="Z78" i="2" s="1"/>
  <c r="Z75" i="2"/>
  <c r="Z77" i="2" s="1"/>
  <c r="Z74" i="2"/>
  <c r="Z73" i="2"/>
  <c r="Z68" i="2"/>
  <c r="Z70" i="2" s="1"/>
  <c r="Z67" i="2"/>
  <c r="Z69" i="2" s="1"/>
  <c r="Z66" i="2"/>
  <c r="Z65" i="2"/>
  <c r="Z60" i="2"/>
  <c r="Z62" i="2" s="1"/>
  <c r="Z59" i="2"/>
  <c r="Z61" i="2" s="1"/>
  <c r="Z58" i="2"/>
  <c r="Z57" i="2"/>
  <c r="Z52" i="2"/>
  <c r="Z51" i="2"/>
  <c r="Z54" i="2" s="1"/>
  <c r="Z50" i="2"/>
  <c r="Z49" i="2"/>
  <c r="Z44" i="2"/>
  <c r="Z46" i="2" s="1"/>
  <c r="Z43" i="2"/>
  <c r="Z45" i="2" s="1"/>
  <c r="Z42" i="2"/>
  <c r="Z41" i="2"/>
  <c r="Z38" i="2"/>
  <c r="Z36" i="2"/>
  <c r="Z35" i="2"/>
  <c r="Z37" i="2" s="1"/>
  <c r="Z34" i="2"/>
  <c r="Z33" i="2"/>
  <c r="Z28" i="2"/>
  <c r="Z30" i="2" s="1"/>
  <c r="Z27" i="2"/>
  <c r="Z26" i="2"/>
  <c r="Z25" i="2"/>
  <c r="Z20" i="2"/>
  <c r="Z22" i="2" s="1"/>
  <c r="Z19" i="2"/>
  <c r="Z21" i="2" s="1"/>
  <c r="Z18" i="2"/>
  <c r="Z17" i="2"/>
  <c r="Z12" i="2"/>
  <c r="Z14" i="2" s="1"/>
  <c r="Z11" i="2"/>
  <c r="Z13" i="2" s="1"/>
  <c r="Z10" i="2"/>
  <c r="Z9" i="2"/>
  <c r="AC9" i="1"/>
  <c r="AC17" i="1"/>
  <c r="AC25" i="1"/>
  <c r="AC26" i="1"/>
  <c r="AC33" i="1"/>
  <c r="AA38" i="1"/>
  <c r="AA30" i="1"/>
  <c r="AA22" i="1"/>
  <c r="AA14" i="1"/>
  <c r="Z36" i="1"/>
  <c r="Z38" i="1" s="1"/>
  <c r="Z35" i="1"/>
  <c r="Z37" i="1" s="1"/>
  <c r="Z34" i="1"/>
  <c r="Z33" i="1"/>
  <c r="Z28" i="1"/>
  <c r="Z30" i="1" s="1"/>
  <c r="Z27" i="1"/>
  <c r="Z29" i="1" s="1"/>
  <c r="Z26" i="1"/>
  <c r="Z25" i="1"/>
  <c r="Z20" i="1"/>
  <c r="Z22" i="1" s="1"/>
  <c r="Z19" i="1"/>
  <c r="Z21" i="1" s="1"/>
  <c r="Z18" i="1"/>
  <c r="Z17" i="1"/>
  <c r="Z12" i="1"/>
  <c r="Z14" i="1" s="1"/>
  <c r="Z11" i="1"/>
  <c r="Z13" i="1" s="1"/>
  <c r="Z10" i="1"/>
  <c r="Z9" i="1"/>
  <c r="Z85" i="2" l="1"/>
  <c r="Z53" i="2"/>
  <c r="Z29" i="2"/>
  <c r="Y116" i="2"/>
  <c r="Y115" i="2"/>
  <c r="Y117" i="2" s="1"/>
  <c r="Y114" i="2"/>
  <c r="Y113" i="2"/>
  <c r="Y108" i="2"/>
  <c r="Y107" i="2"/>
  <c r="Y106" i="2"/>
  <c r="Y105" i="2"/>
  <c r="Y100" i="2"/>
  <c r="Y99" i="2"/>
  <c r="Y101" i="2" s="1"/>
  <c r="Y98" i="2"/>
  <c r="Y97" i="2"/>
  <c r="Y92" i="2"/>
  <c r="Y91" i="2"/>
  <c r="Y93" i="2" s="1"/>
  <c r="Y90" i="2"/>
  <c r="Y89" i="2"/>
  <c r="Y84" i="2"/>
  <c r="Y83" i="2"/>
  <c r="Y85" i="2" s="1"/>
  <c r="Y82" i="2"/>
  <c r="Y81" i="2"/>
  <c r="Y76" i="2"/>
  <c r="Y75" i="2"/>
  <c r="Y77" i="2" s="1"/>
  <c r="Y74" i="2"/>
  <c r="Y73" i="2"/>
  <c r="Y68" i="2"/>
  <c r="Y67" i="2"/>
  <c r="Y69" i="2" s="1"/>
  <c r="Y66" i="2"/>
  <c r="Y65" i="2"/>
  <c r="Y60" i="2"/>
  <c r="Y59" i="2"/>
  <c r="Y61" i="2" s="1"/>
  <c r="Y58" i="2"/>
  <c r="Y57" i="2"/>
  <c r="Y52" i="2"/>
  <c r="Y51" i="2"/>
  <c r="Y53" i="2" s="1"/>
  <c r="Y50" i="2"/>
  <c r="Y49" i="2"/>
  <c r="Y44" i="2"/>
  <c r="Y43" i="2"/>
  <c r="Y42" i="2"/>
  <c r="Y41" i="2"/>
  <c r="Y36" i="2"/>
  <c r="Y35" i="2"/>
  <c r="Y37" i="2" s="1"/>
  <c r="Y34" i="2"/>
  <c r="Y33" i="2"/>
  <c r="Y28" i="2"/>
  <c r="Y27" i="2"/>
  <c r="Y26" i="2"/>
  <c r="Y25" i="2"/>
  <c r="Y20" i="2"/>
  <c r="Y19" i="2"/>
  <c r="Y21" i="2" s="1"/>
  <c r="Y18" i="2"/>
  <c r="Y17" i="2"/>
  <c r="Y12" i="2"/>
  <c r="Y11" i="2"/>
  <c r="Y13" i="2" s="1"/>
  <c r="Y10" i="2"/>
  <c r="Y9" i="2"/>
  <c r="Y36" i="1"/>
  <c r="Y35" i="1"/>
  <c r="Y37" i="1" s="1"/>
  <c r="Y34" i="1"/>
  <c r="Y33" i="1"/>
  <c r="Y28" i="1"/>
  <c r="Y27" i="1"/>
  <c r="Y26" i="1"/>
  <c r="Y25" i="1"/>
  <c r="Y20" i="1"/>
  <c r="Y19" i="1"/>
  <c r="Y21" i="1" s="1"/>
  <c r="Y18" i="1"/>
  <c r="Y17" i="1"/>
  <c r="Y12" i="1"/>
  <c r="Y11" i="1"/>
  <c r="Y13" i="1" s="1"/>
  <c r="Y10" i="1"/>
  <c r="Y9" i="1"/>
  <c r="Y29" i="2" l="1"/>
  <c r="Y45" i="2"/>
  <c r="Y29" i="1"/>
  <c r="Y109" i="2"/>
  <c r="X116" i="2"/>
  <c r="X115" i="2"/>
  <c r="X114" i="2"/>
  <c r="X113" i="2"/>
  <c r="X108" i="2"/>
  <c r="X107" i="2"/>
  <c r="X109" i="2" s="1"/>
  <c r="X106" i="2"/>
  <c r="X105" i="2"/>
  <c r="X100" i="2"/>
  <c r="X99" i="2"/>
  <c r="X101" i="2" s="1"/>
  <c r="X98" i="2"/>
  <c r="X97" i="2"/>
  <c r="X92" i="2"/>
  <c r="X91" i="2"/>
  <c r="X90" i="2"/>
  <c r="X89" i="2"/>
  <c r="X84" i="2"/>
  <c r="X83" i="2"/>
  <c r="X85" i="2" s="1"/>
  <c r="X82" i="2"/>
  <c r="X81" i="2"/>
  <c r="X76" i="2"/>
  <c r="X75" i="2"/>
  <c r="X77" i="2" s="1"/>
  <c r="X74" i="2"/>
  <c r="X73" i="2"/>
  <c r="X68" i="2"/>
  <c r="X67" i="2"/>
  <c r="X66" i="2"/>
  <c r="X65" i="2"/>
  <c r="X60" i="2"/>
  <c r="X59" i="2"/>
  <c r="X61" i="2" s="1"/>
  <c r="X58" i="2"/>
  <c r="X57" i="2"/>
  <c r="X52" i="2"/>
  <c r="X51" i="2"/>
  <c r="X50" i="2"/>
  <c r="X49" i="2"/>
  <c r="X44" i="2"/>
  <c r="X43" i="2"/>
  <c r="X42" i="2"/>
  <c r="X41" i="2"/>
  <c r="X36" i="2"/>
  <c r="X35" i="2"/>
  <c r="X37" i="2" s="1"/>
  <c r="X34" i="2"/>
  <c r="X33" i="2"/>
  <c r="X28" i="2"/>
  <c r="X27" i="2"/>
  <c r="X29" i="2" s="1"/>
  <c r="X26" i="2"/>
  <c r="X25" i="2"/>
  <c r="X20" i="2"/>
  <c r="X19" i="2"/>
  <c r="X18" i="2"/>
  <c r="X17" i="2"/>
  <c r="X12" i="2"/>
  <c r="X11" i="2"/>
  <c r="X13" i="2" s="1"/>
  <c r="X10" i="2"/>
  <c r="X9" i="2"/>
  <c r="AC32" i="1"/>
  <c r="X36" i="1"/>
  <c r="X35" i="1"/>
  <c r="X37" i="1" s="1"/>
  <c r="X34" i="1"/>
  <c r="X33" i="1"/>
  <c r="X28" i="1"/>
  <c r="X27" i="1"/>
  <c r="X29" i="1" s="1"/>
  <c r="X26" i="1"/>
  <c r="X25" i="1"/>
  <c r="X20" i="1"/>
  <c r="X19" i="1"/>
  <c r="X21" i="1" s="1"/>
  <c r="X18" i="1"/>
  <c r="X17" i="1"/>
  <c r="X12" i="1"/>
  <c r="X11" i="1"/>
  <c r="X13" i="1" s="1"/>
  <c r="X10" i="1"/>
  <c r="X9" i="1"/>
  <c r="X21" i="2" l="1"/>
  <c r="X45" i="2"/>
  <c r="X69" i="2"/>
  <c r="X93" i="2"/>
  <c r="X117" i="2"/>
  <c r="X53" i="2"/>
  <c r="AA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A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AA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A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A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A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AA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A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AA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A83" i="2"/>
  <c r="W83" i="2"/>
  <c r="W85" i="2" s="1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AA76" i="2"/>
  <c r="W76" i="2"/>
  <c r="V76" i="2"/>
  <c r="Y78" i="2" s="1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A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AA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A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AA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A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A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A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A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A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A51" i="2"/>
  <c r="W51" i="2"/>
  <c r="V51" i="2"/>
  <c r="U51" i="2"/>
  <c r="T51" i="2"/>
  <c r="T53" i="2" s="1"/>
  <c r="S51" i="2"/>
  <c r="S53" i="2" s="1"/>
  <c r="R51" i="2"/>
  <c r="R53" i="2" s="1"/>
  <c r="Q51" i="2"/>
  <c r="Q53" i="2" s="1"/>
  <c r="P51" i="2"/>
  <c r="P53" i="2" s="1"/>
  <c r="O51" i="2"/>
  <c r="N51" i="2"/>
  <c r="M51" i="2"/>
  <c r="M53" i="2" s="1"/>
  <c r="L51" i="2"/>
  <c r="L53" i="2" s="1"/>
  <c r="K51" i="2"/>
  <c r="K53" i="2" s="1"/>
  <c r="J51" i="2"/>
  <c r="J53" i="2" s="1"/>
  <c r="I51" i="2"/>
  <c r="H51" i="2"/>
  <c r="H53" i="2" s="1"/>
  <c r="G51" i="2"/>
  <c r="G53" i="2" s="1"/>
  <c r="F51" i="2"/>
  <c r="F53" i="2" s="1"/>
  <c r="E51" i="2"/>
  <c r="D51" i="2"/>
  <c r="C51" i="2"/>
  <c r="C53" i="2" s="1"/>
  <c r="B51" i="2"/>
  <c r="B53" i="2" s="1"/>
  <c r="N53" i="2"/>
  <c r="AA50" i="2"/>
  <c r="W50" i="2"/>
  <c r="V50" i="2"/>
  <c r="U50" i="2"/>
  <c r="T50" i="2"/>
  <c r="S50" i="2"/>
  <c r="R50" i="2"/>
  <c r="Q50" i="2"/>
  <c r="P50" i="2"/>
  <c r="O50" i="2"/>
  <c r="N50" i="2"/>
  <c r="AA49" i="2"/>
  <c r="W49" i="2"/>
  <c r="V49" i="2"/>
  <c r="U49" i="2"/>
  <c r="T49" i="2"/>
  <c r="S49" i="2"/>
  <c r="R49" i="2"/>
  <c r="Q49" i="2"/>
  <c r="P49" i="2"/>
  <c r="O49" i="2"/>
  <c r="N49" i="2"/>
  <c r="W114" i="2"/>
  <c r="W113" i="2"/>
  <c r="W106" i="2"/>
  <c r="W105" i="2"/>
  <c r="W98" i="2"/>
  <c r="W97" i="2"/>
  <c r="W90" i="2"/>
  <c r="W89" i="2"/>
  <c r="W82" i="2"/>
  <c r="W81" i="2"/>
  <c r="V81" i="2"/>
  <c r="V82" i="2"/>
  <c r="W74" i="2"/>
  <c r="W73" i="2"/>
  <c r="W66" i="2"/>
  <c r="W65" i="2"/>
  <c r="W58" i="2"/>
  <c r="W57" i="2"/>
  <c r="W42" i="2"/>
  <c r="W41" i="2"/>
  <c r="W36" i="1"/>
  <c r="W35" i="1"/>
  <c r="W34" i="1"/>
  <c r="W33" i="1"/>
  <c r="W28" i="1"/>
  <c r="W27" i="1"/>
  <c r="W26" i="1"/>
  <c r="W25" i="1"/>
  <c r="W20" i="1"/>
  <c r="W19" i="1"/>
  <c r="W18" i="1"/>
  <c r="W17" i="1"/>
  <c r="W12" i="1"/>
  <c r="W11" i="1"/>
  <c r="W10" i="1"/>
  <c r="W9" i="1"/>
  <c r="W34" i="2"/>
  <c r="W33" i="2"/>
  <c r="W28" i="2"/>
  <c r="W27" i="2"/>
  <c r="W26" i="2"/>
  <c r="W25" i="2"/>
  <c r="W20" i="2"/>
  <c r="W19" i="2"/>
  <c r="W18" i="2"/>
  <c r="W17" i="2"/>
  <c r="W12" i="2"/>
  <c r="W11" i="2"/>
  <c r="W10" i="2"/>
  <c r="W9" i="2"/>
  <c r="Y54" i="2" l="1"/>
  <c r="Y62" i="2"/>
  <c r="Y94" i="2"/>
  <c r="AC50" i="2"/>
  <c r="Y46" i="2"/>
  <c r="W61" i="2"/>
  <c r="Y38" i="2"/>
  <c r="Y86" i="2"/>
  <c r="Y118" i="2"/>
  <c r="Y110" i="2"/>
  <c r="X70" i="2"/>
  <c r="X102" i="2"/>
  <c r="W53" i="2"/>
  <c r="Y70" i="2"/>
  <c r="Y102" i="2"/>
  <c r="X94" i="2"/>
  <c r="X78" i="2"/>
  <c r="X118" i="2"/>
  <c r="X110" i="2"/>
  <c r="X54" i="2"/>
  <c r="V53" i="2"/>
  <c r="X62" i="2"/>
  <c r="X46" i="2"/>
  <c r="X38" i="2"/>
  <c r="X86" i="2"/>
  <c r="W21" i="1"/>
  <c r="V85" i="2"/>
  <c r="AC81" i="2"/>
  <c r="E54" i="2"/>
  <c r="Q54" i="2"/>
  <c r="W29" i="1"/>
  <c r="K54" i="2"/>
  <c r="P54" i="2"/>
  <c r="G54" i="2"/>
  <c r="S54" i="2"/>
  <c r="H54" i="2"/>
  <c r="W54" i="2"/>
  <c r="R86" i="2"/>
  <c r="S86" i="2"/>
  <c r="D53" i="2"/>
  <c r="W13" i="1"/>
  <c r="W37" i="1"/>
  <c r="O54" i="2"/>
  <c r="AA53" i="2"/>
  <c r="E53" i="2"/>
  <c r="N54" i="2"/>
  <c r="F54" i="2"/>
  <c r="R54" i="2"/>
  <c r="T54" i="2"/>
  <c r="T86" i="2"/>
  <c r="I54" i="2"/>
  <c r="U54" i="2"/>
  <c r="W86" i="2"/>
  <c r="J54" i="2"/>
  <c r="V54" i="2"/>
  <c r="AA86" i="2"/>
  <c r="L54" i="2"/>
  <c r="M54" i="2"/>
  <c r="U86" i="2"/>
  <c r="V86" i="2"/>
  <c r="O53" i="2"/>
  <c r="I53" i="2"/>
  <c r="U53" i="2"/>
  <c r="W29" i="2"/>
  <c r="W101" i="2"/>
  <c r="W13" i="2"/>
  <c r="W37" i="2"/>
  <c r="W69" i="2"/>
  <c r="W109" i="2"/>
  <c r="W45" i="2"/>
  <c r="W77" i="2"/>
  <c r="W93" i="2"/>
  <c r="W117" i="2"/>
  <c r="W21" i="2"/>
  <c r="V36" i="1"/>
  <c r="V35" i="1"/>
  <c r="V34" i="1"/>
  <c r="V33" i="1"/>
  <c r="V28" i="1"/>
  <c r="V27" i="1"/>
  <c r="V26" i="1"/>
  <c r="V25" i="1"/>
  <c r="U25" i="1"/>
  <c r="U26" i="1"/>
  <c r="U27" i="1"/>
  <c r="U28" i="1"/>
  <c r="V20" i="1"/>
  <c r="V19" i="1"/>
  <c r="V18" i="1"/>
  <c r="V17" i="1"/>
  <c r="V12" i="1"/>
  <c r="V11" i="1"/>
  <c r="V10" i="1"/>
  <c r="V9" i="1"/>
  <c r="V114" i="2"/>
  <c r="V113" i="2"/>
  <c r="V106" i="2"/>
  <c r="V105" i="2"/>
  <c r="V98" i="2"/>
  <c r="V97" i="2"/>
  <c r="V90" i="2"/>
  <c r="V89" i="2"/>
  <c r="V74" i="2"/>
  <c r="V73" i="2"/>
  <c r="V66" i="2"/>
  <c r="V65" i="2"/>
  <c r="V61" i="2"/>
  <c r="V58" i="2"/>
  <c r="V57" i="2"/>
  <c r="V45" i="2"/>
  <c r="V42" i="2"/>
  <c r="V41" i="2"/>
  <c r="V37" i="2"/>
  <c r="V34" i="2"/>
  <c r="V33" i="2"/>
  <c r="V28" i="2"/>
  <c r="Y30" i="2" s="1"/>
  <c r="V27" i="2"/>
  <c r="V26" i="2"/>
  <c r="V25" i="2"/>
  <c r="V20" i="2"/>
  <c r="V19" i="2"/>
  <c r="V18" i="2"/>
  <c r="V17" i="2"/>
  <c r="V12" i="2"/>
  <c r="V11" i="2"/>
  <c r="V10" i="2"/>
  <c r="V9" i="2"/>
  <c r="Y38" i="1" l="1"/>
  <c r="Y22" i="2"/>
  <c r="Y14" i="2"/>
  <c r="Y22" i="1"/>
  <c r="Y30" i="1"/>
  <c r="Y14" i="1"/>
  <c r="V13" i="2"/>
  <c r="V21" i="1"/>
  <c r="X30" i="1"/>
  <c r="V13" i="1"/>
  <c r="V29" i="1"/>
  <c r="V29" i="2"/>
  <c r="V93" i="2"/>
  <c r="V77" i="2"/>
  <c r="V109" i="2"/>
  <c r="V69" i="2"/>
  <c r="U29" i="1"/>
  <c r="V21" i="2"/>
  <c r="V37" i="1"/>
  <c r="V101" i="2"/>
  <c r="V117" i="2"/>
  <c r="U114" i="2"/>
  <c r="U113" i="2"/>
  <c r="U106" i="2"/>
  <c r="U105" i="2"/>
  <c r="U98" i="2"/>
  <c r="U97" i="2"/>
  <c r="U90" i="2"/>
  <c r="U89" i="2"/>
  <c r="U82" i="2"/>
  <c r="U81" i="2"/>
  <c r="U74" i="2"/>
  <c r="U73" i="2"/>
  <c r="AA81" i="2"/>
  <c r="AA82" i="2"/>
  <c r="AA85" i="2"/>
  <c r="U66" i="2"/>
  <c r="U65" i="2"/>
  <c r="U58" i="2"/>
  <c r="U57" i="2"/>
  <c r="U42" i="2"/>
  <c r="U41" i="2"/>
  <c r="AA41" i="2"/>
  <c r="AA42" i="2"/>
  <c r="U34" i="2"/>
  <c r="U33" i="2"/>
  <c r="U28" i="2"/>
  <c r="U27" i="2"/>
  <c r="U26" i="2"/>
  <c r="U25" i="2"/>
  <c r="U20" i="2"/>
  <c r="U19" i="2"/>
  <c r="U18" i="2"/>
  <c r="U17" i="2"/>
  <c r="U12" i="2"/>
  <c r="U11" i="2"/>
  <c r="U10" i="2"/>
  <c r="U9" i="2"/>
  <c r="U36" i="1"/>
  <c r="U35" i="1"/>
  <c r="U34" i="1"/>
  <c r="U33" i="1"/>
  <c r="U20" i="1"/>
  <c r="U19" i="1"/>
  <c r="U18" i="1"/>
  <c r="U17" i="1"/>
  <c r="U12" i="1"/>
  <c r="U11" i="1"/>
  <c r="U10" i="1"/>
  <c r="U9" i="1"/>
  <c r="X38" i="1" l="1"/>
  <c r="X22" i="2"/>
  <c r="X22" i="1"/>
  <c r="X14" i="1"/>
  <c r="X30" i="2"/>
  <c r="X14" i="2"/>
  <c r="U21" i="1"/>
  <c r="U117" i="2"/>
  <c r="U77" i="2"/>
  <c r="U85" i="2"/>
  <c r="U37" i="2"/>
  <c r="U61" i="2"/>
  <c r="U13" i="2"/>
  <c r="AA45" i="2"/>
  <c r="U21" i="2"/>
  <c r="U69" i="2"/>
  <c r="U13" i="1"/>
  <c r="U37" i="1"/>
  <c r="U29" i="2"/>
  <c r="U93" i="2"/>
  <c r="U109" i="2"/>
  <c r="U101" i="2"/>
  <c r="U45" i="2"/>
  <c r="T114" i="2"/>
  <c r="T113" i="2"/>
  <c r="T106" i="2"/>
  <c r="T105" i="2"/>
  <c r="T98" i="2"/>
  <c r="T97" i="2"/>
  <c r="T90" i="2"/>
  <c r="T89" i="2"/>
  <c r="T82" i="2"/>
  <c r="T81" i="2"/>
  <c r="T74" i="2"/>
  <c r="T73" i="2"/>
  <c r="T66" i="2"/>
  <c r="T65" i="2"/>
  <c r="T58" i="2"/>
  <c r="T57" i="2"/>
  <c r="T42" i="2"/>
  <c r="T41" i="2"/>
  <c r="T34" i="2"/>
  <c r="T33" i="2"/>
  <c r="T28" i="2"/>
  <c r="T27" i="2"/>
  <c r="T26" i="2"/>
  <c r="T25" i="2"/>
  <c r="T20" i="2"/>
  <c r="T19" i="2"/>
  <c r="T18" i="2"/>
  <c r="T17" i="2"/>
  <c r="T12" i="2"/>
  <c r="T11" i="2"/>
  <c r="T10" i="2"/>
  <c r="T9" i="2"/>
  <c r="AA20" i="1"/>
  <c r="AA19" i="1"/>
  <c r="AA18" i="1"/>
  <c r="AA17" i="1"/>
  <c r="T36" i="1"/>
  <c r="T35" i="1"/>
  <c r="T34" i="1"/>
  <c r="T33" i="1"/>
  <c r="T28" i="1"/>
  <c r="T27" i="1"/>
  <c r="T26" i="1"/>
  <c r="T25" i="1"/>
  <c r="T20" i="1"/>
  <c r="T19" i="1"/>
  <c r="T18" i="1"/>
  <c r="T17" i="1"/>
  <c r="AA12" i="1"/>
  <c r="AA11" i="1"/>
  <c r="AA10" i="1"/>
  <c r="AA9" i="1"/>
  <c r="T12" i="1"/>
  <c r="T11" i="1"/>
  <c r="T10" i="1"/>
  <c r="T9" i="1"/>
  <c r="AC10" i="1" l="1"/>
  <c r="AC18" i="1"/>
  <c r="W38" i="1"/>
  <c r="W30" i="1"/>
  <c r="W14" i="1"/>
  <c r="W22" i="1"/>
  <c r="W70" i="2"/>
  <c r="W118" i="2"/>
  <c r="W14" i="2"/>
  <c r="W38" i="2"/>
  <c r="W94" i="2"/>
  <c r="W62" i="2"/>
  <c r="W110" i="2"/>
  <c r="W30" i="2"/>
  <c r="W22" i="2"/>
  <c r="W46" i="2"/>
  <c r="W78" i="2"/>
  <c r="W102" i="2"/>
  <c r="AA13" i="1"/>
  <c r="T85" i="2"/>
  <c r="T45" i="2"/>
  <c r="T21" i="2"/>
  <c r="T21" i="1"/>
  <c r="T13" i="2"/>
  <c r="T37" i="2"/>
  <c r="T77" i="2"/>
  <c r="T109" i="2"/>
  <c r="T29" i="2"/>
  <c r="T29" i="1"/>
  <c r="AA21" i="1"/>
  <c r="T101" i="2"/>
  <c r="T117" i="2"/>
  <c r="T37" i="1"/>
  <c r="T69" i="2"/>
  <c r="T93" i="2"/>
  <c r="T13" i="1"/>
  <c r="T61" i="2"/>
  <c r="A1" i="2"/>
  <c r="AA114" i="2"/>
  <c r="S114" i="2"/>
  <c r="AA113" i="2"/>
  <c r="S113" i="2"/>
  <c r="AA106" i="2"/>
  <c r="S106" i="2"/>
  <c r="AA105" i="2"/>
  <c r="S105" i="2"/>
  <c r="AA98" i="2"/>
  <c r="S98" i="2"/>
  <c r="AA97" i="2"/>
  <c r="S97" i="2"/>
  <c r="AA90" i="2"/>
  <c r="S90" i="2"/>
  <c r="AA89" i="2"/>
  <c r="S89" i="2"/>
  <c r="S82" i="2"/>
  <c r="S81" i="2"/>
  <c r="AA74" i="2"/>
  <c r="S74" i="2"/>
  <c r="AA73" i="2"/>
  <c r="S73" i="2"/>
  <c r="AA66" i="2"/>
  <c r="S66" i="2"/>
  <c r="AA65" i="2"/>
  <c r="S65" i="2"/>
  <c r="AA58" i="2"/>
  <c r="S58" i="2"/>
  <c r="AA57" i="2"/>
  <c r="S57" i="2"/>
  <c r="S42" i="2"/>
  <c r="S41" i="2"/>
  <c r="AA34" i="2"/>
  <c r="S34" i="2"/>
  <c r="AA33" i="2"/>
  <c r="S33" i="2"/>
  <c r="AA28" i="2"/>
  <c r="S28" i="2"/>
  <c r="AA27" i="2"/>
  <c r="S27" i="2"/>
  <c r="AA26" i="2"/>
  <c r="S26" i="2"/>
  <c r="AA25" i="2"/>
  <c r="S25" i="2"/>
  <c r="AA20" i="2"/>
  <c r="S20" i="2"/>
  <c r="AA19" i="2"/>
  <c r="S19" i="2"/>
  <c r="AA18" i="2"/>
  <c r="S18" i="2"/>
  <c r="AA17" i="2"/>
  <c r="S17" i="2"/>
  <c r="AA12" i="2"/>
  <c r="S12" i="2"/>
  <c r="AA11" i="2"/>
  <c r="S11" i="2"/>
  <c r="AA10" i="2"/>
  <c r="S10" i="2"/>
  <c r="AA9" i="2"/>
  <c r="S9" i="2"/>
  <c r="AA36" i="1"/>
  <c r="AA35" i="1"/>
  <c r="AA34" i="1"/>
  <c r="AA33" i="1"/>
  <c r="AA28" i="1"/>
  <c r="AA27" i="1"/>
  <c r="AA26" i="1"/>
  <c r="AA25" i="1"/>
  <c r="S36" i="1"/>
  <c r="S35" i="1"/>
  <c r="S34" i="1"/>
  <c r="S33" i="1"/>
  <c r="S28" i="1"/>
  <c r="S27" i="1"/>
  <c r="S26" i="1"/>
  <c r="S25" i="1"/>
  <c r="S20" i="1"/>
  <c r="S19" i="1"/>
  <c r="S18" i="1"/>
  <c r="S17" i="1"/>
  <c r="S12" i="1"/>
  <c r="S11" i="1"/>
  <c r="S10" i="1"/>
  <c r="S9" i="1"/>
  <c r="AA29" i="1" l="1"/>
  <c r="AA61" i="2"/>
  <c r="V22" i="2"/>
  <c r="V70" i="2"/>
  <c r="V110" i="2"/>
  <c r="AC34" i="1"/>
  <c r="AA13" i="2"/>
  <c r="V14" i="1"/>
  <c r="V38" i="1"/>
  <c r="V62" i="2"/>
  <c r="V38" i="2"/>
  <c r="V78" i="2"/>
  <c r="V94" i="2"/>
  <c r="V118" i="2"/>
  <c r="V102" i="2"/>
  <c r="V30" i="1"/>
  <c r="V46" i="2"/>
  <c r="V14" i="2"/>
  <c r="V22" i="1"/>
  <c r="V30" i="2"/>
  <c r="S85" i="2"/>
  <c r="S29" i="1"/>
  <c r="S45" i="2"/>
  <c r="S61" i="2"/>
  <c r="S21" i="1"/>
  <c r="AA93" i="2"/>
  <c r="AA101" i="2"/>
  <c r="AA109" i="2"/>
  <c r="AA117" i="2"/>
  <c r="S37" i="2"/>
  <c r="S13" i="1"/>
  <c r="AA37" i="1"/>
  <c r="AA37" i="2"/>
  <c r="S37" i="1"/>
  <c r="AA21" i="2"/>
  <c r="AA29" i="2"/>
  <c r="AA77" i="2"/>
  <c r="S69" i="2"/>
  <c r="S13" i="2"/>
  <c r="S21" i="2"/>
  <c r="AA69" i="2"/>
  <c r="S93" i="2"/>
  <c r="S101" i="2"/>
  <c r="S109" i="2"/>
  <c r="S117" i="2"/>
  <c r="S77" i="2"/>
  <c r="S29" i="2"/>
  <c r="R114" i="2"/>
  <c r="R113" i="2"/>
  <c r="R106" i="2"/>
  <c r="R105" i="2"/>
  <c r="R98" i="2"/>
  <c r="R97" i="2"/>
  <c r="R90" i="2"/>
  <c r="R89" i="2"/>
  <c r="R82" i="2"/>
  <c r="R81" i="2"/>
  <c r="R74" i="2"/>
  <c r="R73" i="2"/>
  <c r="R66" i="2"/>
  <c r="R65" i="2"/>
  <c r="R58" i="2"/>
  <c r="R57" i="2"/>
  <c r="R42" i="2"/>
  <c r="R41" i="2"/>
  <c r="R34" i="2"/>
  <c r="R33" i="2"/>
  <c r="R28" i="2"/>
  <c r="R27" i="2"/>
  <c r="R26" i="2"/>
  <c r="R25" i="2"/>
  <c r="R20" i="2"/>
  <c r="R19" i="2"/>
  <c r="R18" i="2"/>
  <c r="R17" i="2"/>
  <c r="R12" i="2"/>
  <c r="R11" i="2"/>
  <c r="R10" i="2"/>
  <c r="R9" i="2"/>
  <c r="R36" i="1"/>
  <c r="R35" i="1"/>
  <c r="R34" i="1"/>
  <c r="R33" i="1"/>
  <c r="R28" i="1"/>
  <c r="R27" i="1"/>
  <c r="R26" i="1"/>
  <c r="R25" i="1"/>
  <c r="R20" i="1"/>
  <c r="R19" i="1"/>
  <c r="R18" i="1"/>
  <c r="R17" i="1"/>
  <c r="R12" i="1"/>
  <c r="R11" i="1"/>
  <c r="R10" i="1"/>
  <c r="R9" i="1"/>
  <c r="Q114" i="2"/>
  <c r="Q113" i="2"/>
  <c r="Q106" i="2"/>
  <c r="Q105" i="2"/>
  <c r="Q98" i="2"/>
  <c r="Q97" i="2"/>
  <c r="Q90" i="2"/>
  <c r="Q89" i="2"/>
  <c r="Q82" i="2"/>
  <c r="Q81" i="2"/>
  <c r="Q74" i="2"/>
  <c r="Q73" i="2"/>
  <c r="Q66" i="2"/>
  <c r="Q65" i="2"/>
  <c r="Q58" i="2"/>
  <c r="Q57" i="2"/>
  <c r="Q42" i="2"/>
  <c r="Q41" i="2"/>
  <c r="Q34" i="2"/>
  <c r="Q33" i="2"/>
  <c r="Q28" i="2"/>
  <c r="Q27" i="2"/>
  <c r="Q26" i="2"/>
  <c r="Q25" i="2"/>
  <c r="Q20" i="2"/>
  <c r="Q19" i="2"/>
  <c r="Q18" i="2"/>
  <c r="Q17" i="2"/>
  <c r="Q12" i="2"/>
  <c r="Q11" i="2"/>
  <c r="Q10" i="2"/>
  <c r="Q9" i="2"/>
  <c r="Q36" i="1"/>
  <c r="Q35" i="1"/>
  <c r="Q34" i="1"/>
  <c r="Q33" i="1"/>
  <c r="Q28" i="1"/>
  <c r="Q27" i="1"/>
  <c r="Q26" i="1"/>
  <c r="Q25" i="1"/>
  <c r="Q20" i="1"/>
  <c r="Q19" i="1"/>
  <c r="Q18" i="1"/>
  <c r="Q17" i="1"/>
  <c r="Q12" i="1"/>
  <c r="Q11" i="1"/>
  <c r="Q10" i="1"/>
  <c r="Q9" i="1"/>
  <c r="P114" i="2"/>
  <c r="P113" i="2"/>
  <c r="P106" i="2"/>
  <c r="P105" i="2"/>
  <c r="P98" i="2"/>
  <c r="P97" i="2"/>
  <c r="P90" i="2"/>
  <c r="P89" i="2"/>
  <c r="P82" i="2"/>
  <c r="P81" i="2"/>
  <c r="P74" i="2"/>
  <c r="P73" i="2"/>
  <c r="P66" i="2"/>
  <c r="P65" i="2"/>
  <c r="P58" i="2"/>
  <c r="P57" i="2"/>
  <c r="P42" i="2"/>
  <c r="P41" i="2"/>
  <c r="P37" i="2"/>
  <c r="P34" i="2"/>
  <c r="P33" i="2"/>
  <c r="P28" i="2"/>
  <c r="P27" i="2"/>
  <c r="P26" i="2"/>
  <c r="P25" i="2"/>
  <c r="P20" i="2"/>
  <c r="P19" i="2"/>
  <c r="P18" i="2"/>
  <c r="P17" i="2"/>
  <c r="P12" i="2"/>
  <c r="P11" i="2"/>
  <c r="P10" i="2"/>
  <c r="P9" i="2"/>
  <c r="P36" i="1"/>
  <c r="P35" i="1"/>
  <c r="P28" i="1"/>
  <c r="P27" i="1"/>
  <c r="P20" i="1"/>
  <c r="P19" i="1"/>
  <c r="P34" i="1"/>
  <c r="P33" i="1"/>
  <c r="P26" i="1"/>
  <c r="P25" i="1"/>
  <c r="P12" i="1"/>
  <c r="P11" i="1"/>
  <c r="P18" i="1"/>
  <c r="P17" i="1"/>
  <c r="P10" i="1"/>
  <c r="P9" i="1"/>
  <c r="O36" i="1"/>
  <c r="O35" i="1"/>
  <c r="O34" i="1"/>
  <c r="O33" i="1"/>
  <c r="O28" i="1"/>
  <c r="O27" i="1"/>
  <c r="O26" i="1"/>
  <c r="O25" i="1"/>
  <c r="O20" i="1"/>
  <c r="O19" i="1"/>
  <c r="O18" i="1"/>
  <c r="O17" i="1"/>
  <c r="O12" i="1"/>
  <c r="O11" i="1"/>
  <c r="O10" i="1"/>
  <c r="O9" i="1"/>
  <c r="N9" i="1"/>
  <c r="N10" i="1"/>
  <c r="N11" i="1"/>
  <c r="N12" i="1"/>
  <c r="N34" i="1"/>
  <c r="N33" i="1"/>
  <c r="N26" i="1"/>
  <c r="N25" i="1"/>
  <c r="N18" i="1"/>
  <c r="N17" i="1"/>
  <c r="O114" i="2"/>
  <c r="O113" i="2"/>
  <c r="O106" i="2"/>
  <c r="O105" i="2"/>
  <c r="O98" i="2"/>
  <c r="O97" i="2"/>
  <c r="O90" i="2"/>
  <c r="O89" i="2"/>
  <c r="O85" i="2"/>
  <c r="O82" i="2"/>
  <c r="O81" i="2"/>
  <c r="O74" i="2"/>
  <c r="O73" i="2"/>
  <c r="N73" i="2"/>
  <c r="N74" i="2"/>
  <c r="O66" i="2"/>
  <c r="O65" i="2"/>
  <c r="N66" i="2"/>
  <c r="N65" i="2"/>
  <c r="O61" i="2"/>
  <c r="O58" i="2"/>
  <c r="O57" i="2"/>
  <c r="N58" i="2"/>
  <c r="N57" i="2"/>
  <c r="O42" i="2"/>
  <c r="O41" i="2"/>
  <c r="O34" i="2"/>
  <c r="O33" i="2"/>
  <c r="N34" i="2"/>
  <c r="N33" i="2"/>
  <c r="O28" i="2"/>
  <c r="O27" i="2"/>
  <c r="O26" i="2"/>
  <c r="O25" i="2"/>
  <c r="O20" i="2"/>
  <c r="O19" i="2"/>
  <c r="O18" i="2"/>
  <c r="O17" i="2"/>
  <c r="O12" i="2"/>
  <c r="O11" i="2"/>
  <c r="O10" i="2"/>
  <c r="O9" i="2"/>
  <c r="N11" i="2"/>
  <c r="N12" i="2"/>
  <c r="N114" i="2"/>
  <c r="N113" i="2"/>
  <c r="N106" i="2"/>
  <c r="N105" i="2"/>
  <c r="N98" i="2"/>
  <c r="N97" i="2"/>
  <c r="N90" i="2"/>
  <c r="N89" i="2"/>
  <c r="N82" i="2"/>
  <c r="N81" i="2"/>
  <c r="N42" i="2"/>
  <c r="N41" i="2"/>
  <c r="N26" i="2"/>
  <c r="N25" i="2"/>
  <c r="N18" i="2"/>
  <c r="N17" i="2"/>
  <c r="N10" i="2"/>
  <c r="N9" i="2"/>
  <c r="N28" i="2"/>
  <c r="N27" i="2"/>
  <c r="N20" i="2"/>
  <c r="N19" i="2"/>
  <c r="M19" i="2"/>
  <c r="M20" i="2"/>
  <c r="N36" i="1"/>
  <c r="N35" i="1"/>
  <c r="N28" i="1"/>
  <c r="N27" i="1"/>
  <c r="N20" i="1"/>
  <c r="N19" i="1"/>
  <c r="B115" i="2"/>
  <c r="B99" i="2"/>
  <c r="I93" i="2"/>
  <c r="H93" i="2"/>
  <c r="C93" i="2"/>
  <c r="B91" i="2"/>
  <c r="K85" i="2"/>
  <c r="I85" i="2"/>
  <c r="G85" i="2"/>
  <c r="B83" i="2"/>
  <c r="F77" i="2"/>
  <c r="E77" i="2"/>
  <c r="D77" i="2"/>
  <c r="C77" i="2"/>
  <c r="J69" i="2"/>
  <c r="G69" i="2"/>
  <c r="D69" i="2"/>
  <c r="C69" i="2"/>
  <c r="B67" i="2"/>
  <c r="B75" i="2"/>
  <c r="B77" i="2" s="1"/>
  <c r="J61" i="2"/>
  <c r="B61" i="2"/>
  <c r="D45" i="2"/>
  <c r="C45" i="2"/>
  <c r="B45" i="2"/>
  <c r="L37" i="2"/>
  <c r="K37" i="2"/>
  <c r="B35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L20" i="2"/>
  <c r="K20" i="2"/>
  <c r="J20" i="2"/>
  <c r="I20" i="2"/>
  <c r="H20" i="2"/>
  <c r="G20" i="2"/>
  <c r="F20" i="2"/>
  <c r="E20" i="2"/>
  <c r="D20" i="2"/>
  <c r="C20" i="2"/>
  <c r="B20" i="2"/>
  <c r="L19" i="2"/>
  <c r="K19" i="2"/>
  <c r="J19" i="2"/>
  <c r="I19" i="2"/>
  <c r="H19" i="2"/>
  <c r="G19" i="2"/>
  <c r="F19" i="2"/>
  <c r="E19" i="2"/>
  <c r="D19" i="2"/>
  <c r="C19" i="2"/>
  <c r="B19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G21" i="1" s="1"/>
  <c r="F19" i="1"/>
  <c r="E19" i="1"/>
  <c r="D19" i="1"/>
  <c r="C19" i="1"/>
  <c r="B19" i="1"/>
  <c r="AC8" i="1"/>
  <c r="B11" i="1"/>
  <c r="C11" i="1"/>
  <c r="D11" i="1"/>
  <c r="E11" i="1"/>
  <c r="F11" i="1"/>
  <c r="G11" i="1"/>
  <c r="H11" i="1"/>
  <c r="I11" i="1"/>
  <c r="J11" i="1"/>
  <c r="K11" i="1"/>
  <c r="L11" i="1"/>
  <c r="M11" i="1"/>
  <c r="B12" i="1"/>
  <c r="C12" i="1"/>
  <c r="D12" i="1"/>
  <c r="E12" i="1"/>
  <c r="F12" i="1"/>
  <c r="G12" i="1"/>
  <c r="H12" i="1"/>
  <c r="I12" i="1"/>
  <c r="J12" i="1"/>
  <c r="K12" i="1"/>
  <c r="L12" i="1"/>
  <c r="M12" i="1"/>
  <c r="AC16" i="1"/>
  <c r="AC8" i="2"/>
  <c r="AC16" i="2"/>
  <c r="AC24" i="2"/>
  <c r="AC32" i="2"/>
  <c r="AC40" i="2"/>
  <c r="AC56" i="2"/>
  <c r="AC64" i="2"/>
  <c r="AC72" i="2"/>
  <c r="AC80" i="2"/>
  <c r="AC88" i="2"/>
  <c r="AC96" i="2"/>
  <c r="AC104" i="2"/>
  <c r="AC112" i="2"/>
  <c r="N77" i="2" l="1"/>
  <c r="U14" i="1"/>
  <c r="U38" i="1"/>
  <c r="U30" i="2"/>
  <c r="U62" i="2"/>
  <c r="U110" i="2"/>
  <c r="U30" i="1"/>
  <c r="L93" i="2"/>
  <c r="O109" i="2"/>
  <c r="K13" i="1"/>
  <c r="J37" i="2"/>
  <c r="S14" i="2"/>
  <c r="S70" i="2"/>
  <c r="S118" i="2"/>
  <c r="T22" i="2"/>
  <c r="T78" i="2"/>
  <c r="S46" i="2"/>
  <c r="S102" i="2"/>
  <c r="T14" i="1"/>
  <c r="T38" i="1"/>
  <c r="T62" i="2"/>
  <c r="T110" i="2"/>
  <c r="U22" i="1"/>
  <c r="U14" i="2"/>
  <c r="U38" i="2"/>
  <c r="U70" i="2"/>
  <c r="U94" i="2"/>
  <c r="U118" i="2"/>
  <c r="H101" i="2"/>
  <c r="I109" i="2"/>
  <c r="T22" i="1"/>
  <c r="T38" i="2"/>
  <c r="T94" i="2"/>
  <c r="U22" i="2"/>
  <c r="U46" i="2"/>
  <c r="U78" i="2"/>
  <c r="U102" i="2"/>
  <c r="G13" i="2"/>
  <c r="I29" i="2"/>
  <c r="E21" i="2"/>
  <c r="K61" i="2"/>
  <c r="K69" i="2"/>
  <c r="AC98" i="2"/>
  <c r="AC114" i="2"/>
  <c r="C13" i="1"/>
  <c r="R45" i="2"/>
  <c r="AC42" i="2"/>
  <c r="O13" i="2"/>
  <c r="N61" i="2"/>
  <c r="N69" i="2"/>
  <c r="O117" i="2"/>
  <c r="D109" i="2"/>
  <c r="R37" i="1"/>
  <c r="R37" i="2"/>
  <c r="R61" i="2"/>
  <c r="B13" i="2"/>
  <c r="T30" i="1"/>
  <c r="T14" i="2"/>
  <c r="T30" i="2"/>
  <c r="T46" i="2"/>
  <c r="T70" i="2"/>
  <c r="T102" i="2"/>
  <c r="T118" i="2"/>
  <c r="AC18" i="2"/>
  <c r="AC34" i="2"/>
  <c r="AC90" i="2"/>
  <c r="R109" i="2"/>
  <c r="AC106" i="2"/>
  <c r="J37" i="1"/>
  <c r="R29" i="1"/>
  <c r="R85" i="2"/>
  <c r="F69" i="2"/>
  <c r="B117" i="2"/>
  <c r="N45" i="2"/>
  <c r="R21" i="2"/>
  <c r="R13" i="2"/>
  <c r="R29" i="2"/>
  <c r="R69" i="2"/>
  <c r="R101" i="2"/>
  <c r="P13" i="1"/>
  <c r="I69" i="2"/>
  <c r="K77" i="2"/>
  <c r="H77" i="2"/>
  <c r="E85" i="2"/>
  <c r="C29" i="1"/>
  <c r="C37" i="1"/>
  <c r="D61" i="2"/>
  <c r="L61" i="2"/>
  <c r="H61" i="2"/>
  <c r="G117" i="2"/>
  <c r="S22" i="2"/>
  <c r="S38" i="2"/>
  <c r="S62" i="2"/>
  <c r="S78" i="2"/>
  <c r="S110" i="2"/>
  <c r="AC10" i="2"/>
  <c r="R93" i="2"/>
  <c r="D29" i="1"/>
  <c r="H29" i="1"/>
  <c r="I21" i="2"/>
  <c r="M61" i="2"/>
  <c r="AC66" i="2"/>
  <c r="D37" i="1"/>
  <c r="E69" i="2"/>
  <c r="L21" i="1"/>
  <c r="L29" i="1"/>
  <c r="Q13" i="1"/>
  <c r="F21" i="2"/>
  <c r="H29" i="2"/>
  <c r="D29" i="2"/>
  <c r="O13" i="1"/>
  <c r="O29" i="1"/>
  <c r="P13" i="2"/>
  <c r="Q37" i="2"/>
  <c r="S30" i="2"/>
  <c r="S38" i="1"/>
  <c r="L77" i="2"/>
  <c r="N29" i="2"/>
  <c r="Q118" i="2"/>
  <c r="S14" i="1"/>
  <c r="S30" i="1"/>
  <c r="Q61" i="2"/>
  <c r="C21" i="1"/>
  <c r="Q93" i="2"/>
  <c r="Q109" i="2"/>
  <c r="H13" i="2"/>
  <c r="O22" i="2"/>
  <c r="M29" i="2"/>
  <c r="F61" i="2"/>
  <c r="Q38" i="1"/>
  <c r="AC58" i="2"/>
  <c r="Q77" i="2"/>
  <c r="N102" i="2"/>
  <c r="K109" i="2"/>
  <c r="H117" i="2"/>
  <c r="L117" i="2"/>
  <c r="P77" i="2"/>
  <c r="P93" i="2"/>
  <c r="Q29" i="2"/>
  <c r="E21" i="1"/>
  <c r="H45" i="2"/>
  <c r="B93" i="2"/>
  <c r="I101" i="2"/>
  <c r="H109" i="2"/>
  <c r="Q45" i="2"/>
  <c r="S94" i="2"/>
  <c r="I13" i="1"/>
  <c r="H38" i="1"/>
  <c r="G45" i="2"/>
  <c r="K37" i="1"/>
  <c r="F93" i="2"/>
  <c r="M109" i="2"/>
  <c r="P29" i="2"/>
  <c r="Q69" i="2"/>
  <c r="Q85" i="2"/>
  <c r="Q101" i="2"/>
  <c r="Q117" i="2"/>
  <c r="I37" i="1"/>
  <c r="F29" i="2"/>
  <c r="D85" i="2"/>
  <c r="L85" i="2"/>
  <c r="K101" i="2"/>
  <c r="N21" i="1"/>
  <c r="S22" i="1"/>
  <c r="Q21" i="1"/>
  <c r="R14" i="2"/>
  <c r="Q30" i="2"/>
  <c r="F62" i="2"/>
  <c r="L29" i="2"/>
  <c r="O30" i="2"/>
  <c r="G22" i="2"/>
  <c r="H30" i="2"/>
  <c r="K62" i="2"/>
  <c r="I61" i="2"/>
  <c r="O37" i="2"/>
  <c r="J13" i="2"/>
  <c r="E94" i="2"/>
  <c r="P94" i="2"/>
  <c r="N30" i="1"/>
  <c r="B109" i="2"/>
  <c r="L37" i="1"/>
  <c r="J94" i="2"/>
  <c r="C117" i="2"/>
  <c r="Q70" i="2"/>
  <c r="O69" i="2"/>
  <c r="K13" i="2"/>
  <c r="P14" i="2"/>
  <c r="C37" i="2"/>
  <c r="I38" i="2"/>
  <c r="L69" i="2"/>
  <c r="J77" i="2"/>
  <c r="R77" i="2"/>
  <c r="M29" i="1"/>
  <c r="I29" i="1"/>
  <c r="M37" i="1"/>
  <c r="D13" i="2"/>
  <c r="B21" i="2"/>
  <c r="J21" i="2"/>
  <c r="D37" i="2"/>
  <c r="E46" i="2"/>
  <c r="N46" i="2"/>
  <c r="C61" i="2"/>
  <c r="K94" i="2"/>
  <c r="E101" i="2"/>
  <c r="M101" i="2"/>
  <c r="C109" i="2"/>
  <c r="J109" i="2"/>
  <c r="I110" i="2"/>
  <c r="I117" i="2"/>
  <c r="H118" i="2"/>
  <c r="M117" i="2"/>
  <c r="M69" i="2"/>
  <c r="N13" i="2"/>
  <c r="K14" i="1"/>
  <c r="L13" i="1"/>
  <c r="D13" i="1"/>
  <c r="F21" i="1"/>
  <c r="E22" i="1"/>
  <c r="M22" i="1"/>
  <c r="F29" i="1"/>
  <c r="B29" i="1"/>
  <c r="J29" i="1"/>
  <c r="C21" i="2"/>
  <c r="K21" i="2"/>
  <c r="J45" i="2"/>
  <c r="F70" i="2"/>
  <c r="G77" i="2"/>
  <c r="G93" i="2"/>
  <c r="J93" i="2"/>
  <c r="F101" i="2"/>
  <c r="K102" i="2"/>
  <c r="J117" i="2"/>
  <c r="F117" i="2"/>
  <c r="N21" i="2"/>
  <c r="M77" i="2"/>
  <c r="O21" i="2"/>
  <c r="N37" i="2"/>
  <c r="O45" i="2"/>
  <c r="K21" i="1"/>
  <c r="L21" i="2"/>
  <c r="M37" i="2"/>
  <c r="K45" i="2"/>
  <c r="E61" i="2"/>
  <c r="E86" i="2"/>
  <c r="P86" i="2"/>
  <c r="F94" i="2"/>
  <c r="G101" i="2"/>
  <c r="K117" i="2"/>
  <c r="Q38" i="2"/>
  <c r="P45" i="2"/>
  <c r="P61" i="2"/>
  <c r="M13" i="2"/>
  <c r="J13" i="1"/>
  <c r="B13" i="1"/>
  <c r="H21" i="1"/>
  <c r="D21" i="1"/>
  <c r="G29" i="2"/>
  <c r="B37" i="2"/>
  <c r="L45" i="2"/>
  <c r="C85" i="2"/>
  <c r="I86" i="2"/>
  <c r="N29" i="1"/>
  <c r="O93" i="2"/>
  <c r="P117" i="2"/>
  <c r="Q13" i="2"/>
  <c r="R117" i="2"/>
  <c r="K78" i="2"/>
  <c r="F45" i="2"/>
  <c r="H94" i="2"/>
  <c r="M110" i="2"/>
  <c r="G62" i="2"/>
  <c r="P30" i="2"/>
  <c r="J78" i="2"/>
  <c r="L101" i="2"/>
  <c r="O14" i="2"/>
  <c r="E30" i="2"/>
  <c r="M30" i="2"/>
  <c r="J38" i="2"/>
  <c r="N110" i="2"/>
  <c r="F118" i="2"/>
  <c r="P22" i="2"/>
  <c r="N101" i="2"/>
  <c r="N78" i="2"/>
  <c r="L110" i="2"/>
  <c r="E102" i="2"/>
  <c r="I78" i="2"/>
  <c r="K70" i="2"/>
  <c r="F85" i="2"/>
  <c r="M94" i="2"/>
  <c r="H86" i="2"/>
  <c r="O110" i="2"/>
  <c r="E70" i="2"/>
  <c r="P118" i="2"/>
  <c r="D21" i="2"/>
  <c r="H22" i="2"/>
  <c r="I37" i="2"/>
  <c r="N62" i="2"/>
  <c r="G94" i="2"/>
  <c r="D101" i="2"/>
  <c r="N85" i="2"/>
  <c r="N117" i="2"/>
  <c r="Q14" i="2"/>
  <c r="O78" i="2"/>
  <c r="Q21" i="2"/>
  <c r="M86" i="2"/>
  <c r="M85" i="2"/>
  <c r="L78" i="2"/>
  <c r="H37" i="2"/>
  <c r="O86" i="2"/>
  <c r="K29" i="2"/>
  <c r="O46" i="2"/>
  <c r="E93" i="2"/>
  <c r="O118" i="2"/>
  <c r="N94" i="2"/>
  <c r="I13" i="2"/>
  <c r="M14" i="2"/>
  <c r="K22" i="2"/>
  <c r="G30" i="2"/>
  <c r="P38" i="2"/>
  <c r="B85" i="2"/>
  <c r="J85" i="2"/>
  <c r="N93" i="2"/>
  <c r="R110" i="2"/>
  <c r="Q86" i="2"/>
  <c r="E45" i="2"/>
  <c r="R118" i="2"/>
  <c r="M78" i="2"/>
  <c r="H78" i="2"/>
  <c r="I30" i="2"/>
  <c r="E38" i="2"/>
  <c r="I45" i="2"/>
  <c r="L86" i="2"/>
  <c r="M93" i="2"/>
  <c r="AC26" i="2"/>
  <c r="O94" i="2"/>
  <c r="C13" i="2"/>
  <c r="H14" i="2"/>
  <c r="N14" i="2"/>
  <c r="L22" i="2"/>
  <c r="E29" i="2"/>
  <c r="I62" i="2"/>
  <c r="H69" i="2"/>
  <c r="I77" i="2"/>
  <c r="R30" i="2"/>
  <c r="P109" i="2"/>
  <c r="I14" i="1"/>
  <c r="L14" i="1"/>
  <c r="P14" i="1"/>
  <c r="F22" i="1"/>
  <c r="O14" i="1"/>
  <c r="H13" i="1"/>
  <c r="K29" i="1"/>
  <c r="G37" i="1"/>
  <c r="Q37" i="1"/>
  <c r="G30" i="1"/>
  <c r="H37" i="1"/>
  <c r="R21" i="1"/>
  <c r="P37" i="1"/>
  <c r="G29" i="1"/>
  <c r="R14" i="1"/>
  <c r="G14" i="1"/>
  <c r="N22" i="1"/>
  <c r="P21" i="1"/>
  <c r="F13" i="1"/>
  <c r="H30" i="1"/>
  <c r="O30" i="1"/>
  <c r="Q14" i="1"/>
  <c r="M13" i="1"/>
  <c r="M21" i="1"/>
  <c r="L22" i="1"/>
  <c r="M30" i="1"/>
  <c r="I30" i="1"/>
  <c r="B37" i="1"/>
  <c r="O37" i="1"/>
  <c r="Q29" i="1"/>
  <c r="F14" i="2"/>
  <c r="G14" i="2"/>
  <c r="J22" i="2"/>
  <c r="G21" i="2"/>
  <c r="D117" i="2"/>
  <c r="G118" i="2"/>
  <c r="E118" i="2"/>
  <c r="M70" i="2"/>
  <c r="P110" i="2"/>
  <c r="I22" i="1"/>
  <c r="M14" i="1"/>
  <c r="E29" i="1"/>
  <c r="L38" i="1"/>
  <c r="M38" i="1"/>
  <c r="J110" i="2"/>
  <c r="N70" i="2"/>
  <c r="Q22" i="2"/>
  <c r="F46" i="2"/>
  <c r="L14" i="2"/>
  <c r="J21" i="1"/>
  <c r="F22" i="2"/>
  <c r="I22" i="2"/>
  <c r="K110" i="2"/>
  <c r="E14" i="2"/>
  <c r="K93" i="2"/>
  <c r="G22" i="1"/>
  <c r="O22" i="1"/>
  <c r="O38" i="1"/>
  <c r="F37" i="2"/>
  <c r="J118" i="2"/>
  <c r="R62" i="2"/>
  <c r="I70" i="2"/>
  <c r="O62" i="2"/>
  <c r="I102" i="2"/>
  <c r="H22" i="1"/>
  <c r="J30" i="2"/>
  <c r="J70" i="2"/>
  <c r="K38" i="2"/>
  <c r="N118" i="2"/>
  <c r="F109" i="2"/>
  <c r="I118" i="2"/>
  <c r="G102" i="2"/>
  <c r="G109" i="2"/>
  <c r="E37" i="1"/>
  <c r="L38" i="2"/>
  <c r="H70" i="2"/>
  <c r="G78" i="2"/>
  <c r="H85" i="2"/>
  <c r="D93" i="2"/>
  <c r="I94" i="2"/>
  <c r="O102" i="2"/>
  <c r="E117" i="2"/>
  <c r="P70" i="2"/>
  <c r="R78" i="2"/>
  <c r="R30" i="1"/>
  <c r="P69" i="2"/>
  <c r="AC74" i="2"/>
  <c r="M38" i="2"/>
  <c r="O38" i="2"/>
  <c r="F110" i="2"/>
  <c r="H110" i="2"/>
  <c r="G110" i="2"/>
  <c r="R22" i="1"/>
  <c r="O21" i="1"/>
  <c r="Q22" i="1"/>
  <c r="I21" i="1"/>
  <c r="P22" i="1"/>
  <c r="P30" i="1"/>
  <c r="N38" i="2"/>
  <c r="E38" i="1"/>
  <c r="F38" i="1"/>
  <c r="F13" i="2"/>
  <c r="I14" i="2"/>
  <c r="F102" i="2"/>
  <c r="O101" i="2"/>
  <c r="R102" i="2"/>
  <c r="Q30" i="1"/>
  <c r="J46" i="2"/>
  <c r="F14" i="1"/>
  <c r="M45" i="2"/>
  <c r="K38" i="1"/>
  <c r="C101" i="2"/>
  <c r="H21" i="2"/>
  <c r="R46" i="2"/>
  <c r="R38" i="1"/>
  <c r="P85" i="2"/>
  <c r="L30" i="1"/>
  <c r="E13" i="1"/>
  <c r="F30" i="2"/>
  <c r="B69" i="2"/>
  <c r="H102" i="2"/>
  <c r="B101" i="2"/>
  <c r="J30" i="1"/>
  <c r="L30" i="2"/>
  <c r="L70" i="2"/>
  <c r="G37" i="2"/>
  <c r="Q62" i="2"/>
  <c r="Q94" i="2"/>
  <c r="K118" i="2"/>
  <c r="L46" i="2"/>
  <c r="E14" i="1"/>
  <c r="O77" i="2"/>
  <c r="M21" i="2"/>
  <c r="G13" i="1"/>
  <c r="J14" i="1"/>
  <c r="F30" i="1"/>
  <c r="E30" i="1"/>
  <c r="F37" i="1"/>
  <c r="J38" i="1"/>
  <c r="B29" i="2"/>
  <c r="I46" i="2"/>
  <c r="H46" i="2"/>
  <c r="G61" i="2"/>
  <c r="L62" i="2"/>
  <c r="F86" i="2"/>
  <c r="N86" i="2"/>
  <c r="N37" i="1"/>
  <c r="R94" i="2"/>
  <c r="F38" i="2"/>
  <c r="K46" i="2"/>
  <c r="H14" i="1"/>
  <c r="N14" i="1"/>
  <c r="P29" i="1"/>
  <c r="B21" i="1"/>
  <c r="M46" i="2"/>
  <c r="G46" i="2"/>
  <c r="M22" i="2"/>
  <c r="E109" i="2"/>
  <c r="E13" i="2"/>
  <c r="M102" i="2"/>
  <c r="J101" i="2"/>
  <c r="L109" i="2"/>
  <c r="N13" i="1"/>
  <c r="Q102" i="2"/>
  <c r="K30" i="2"/>
  <c r="G38" i="1"/>
  <c r="L13" i="2"/>
  <c r="E37" i="2"/>
  <c r="G70" i="2"/>
  <c r="J86" i="2"/>
  <c r="K86" i="2"/>
  <c r="Q110" i="2"/>
  <c r="N109" i="2"/>
  <c r="R22" i="2"/>
  <c r="K30" i="1"/>
  <c r="J102" i="2"/>
  <c r="H38" i="2"/>
  <c r="N38" i="1"/>
  <c r="I38" i="1"/>
  <c r="N30" i="2"/>
  <c r="P46" i="2"/>
  <c r="J62" i="2"/>
  <c r="H62" i="2"/>
  <c r="P101" i="2"/>
  <c r="L94" i="2"/>
  <c r="E110" i="2"/>
  <c r="L102" i="2"/>
  <c r="N22" i="2"/>
  <c r="P102" i="2"/>
  <c r="O70" i="2"/>
  <c r="J22" i="1"/>
  <c r="K22" i="1"/>
  <c r="K14" i="2"/>
  <c r="J14" i="2"/>
  <c r="C29" i="2"/>
  <c r="J29" i="2"/>
  <c r="G38" i="2"/>
  <c r="M62" i="2"/>
  <c r="G86" i="2"/>
  <c r="L118" i="2"/>
  <c r="M118" i="2"/>
  <c r="P38" i="1"/>
  <c r="Q46" i="2"/>
  <c r="P62" i="2"/>
  <c r="P21" i="2"/>
  <c r="R13" i="1"/>
  <c r="R70" i="2"/>
  <c r="R38" i="2"/>
  <c r="O29" i="2"/>
  <c r="E22" i="2"/>
  <c r="Q78" i="2"/>
  <c r="P78" i="2"/>
</calcChain>
</file>

<file path=xl/sharedStrings.xml><?xml version="1.0" encoding="utf-8"?>
<sst xmlns="http://schemas.openxmlformats.org/spreadsheetml/2006/main" count="288" uniqueCount="95">
  <si>
    <t>Most recent cohort with 6 years to graduate</t>
  </si>
  <si>
    <t>Football, men's basketball, all sports combined, and all students</t>
  </si>
  <si>
    <t>Click the plus (+) sign above for previous years' data</t>
  </si>
  <si>
    <t>150% = 6 years to graduate</t>
  </si>
  <si>
    <t>Football</t>
  </si>
  <si>
    <t xml:space="preserve">Entered as freshmen in </t>
  </si>
  <si>
    <t>150% Graduation Year</t>
  </si>
  <si>
    <t># Started</t>
  </si>
  <si>
    <t># Graduated within 6 years</t>
  </si>
  <si>
    <t>Graduation rate</t>
  </si>
  <si>
    <t>Rate for cohort + 3 prev cohorts</t>
  </si>
  <si>
    <t>Men's Basketball</t>
  </si>
  <si>
    <t>All Sports (men and women including football and basketball)</t>
  </si>
  <si>
    <t>All Entering Freshmen</t>
  </si>
  <si>
    <t>- The number starting is also called the "entering cohort."</t>
  </si>
  <si>
    <t xml:space="preserve">- All entering cohorts are fulltime their first term, entering as freshmen in summer or fall terms.  </t>
  </si>
  <si>
    <t xml:space="preserve">- Athletes are scholarship athletes. </t>
  </si>
  <si>
    <t>- The US Department of Education typically uses the "rate for cohort shown combined with 3 previous" -- this bases</t>
  </si>
  <si>
    <t xml:space="preserve">   graduation rates on larger numbers of entering students and so is a better assessment, especially for basketball. </t>
  </si>
  <si>
    <t>- All figures conform to US Department of Education and NCAA reporting specifications.</t>
  </si>
  <si>
    <t xml:space="preserve">- In 2008 the US Dept of Education dropped athlete graduation rates from the annual Graduation Rate Survey (GRS). </t>
  </si>
  <si>
    <t xml:space="preserve">- Reporting is now to the NCAA only. </t>
  </si>
  <si>
    <t>By sport and gender</t>
  </si>
  <si>
    <t>Women's Basketball</t>
  </si>
  <si>
    <t>Men's Golf</t>
  </si>
  <si>
    <t>Women's Golf</t>
  </si>
  <si>
    <t>Men's Skiing</t>
  </si>
  <si>
    <t>Women's Skiing</t>
  </si>
  <si>
    <t>Women's Soccer</t>
  </si>
  <si>
    <t>Men's Tennis</t>
  </si>
  <si>
    <t>Women's Tennis</t>
  </si>
  <si>
    <t>Men's Track/Cross-Country</t>
  </si>
  <si>
    <t>Women's Track/Cross-Country</t>
  </si>
  <si>
    <t>Women's Volleyball</t>
  </si>
  <si>
    <t>The number starting is also called the "entering cohort."</t>
  </si>
  <si>
    <t xml:space="preserve">All entering cohorts are fulltime their first term, entering as freshmen in summer or fall terms.  Athletes are scholarship athletes. </t>
  </si>
  <si>
    <t>The US Department of Education typically uses the "rate for cohort shown combined with 3 previous" -- this bases</t>
  </si>
  <si>
    <t xml:space="preserve"> graduation rates on larger numbers of entering students and so is a better assessment, especially for basketball. </t>
  </si>
  <si>
    <t>All figures conform to US Department of Education and NCAA reporting specifications.</t>
  </si>
  <si>
    <t>Compilation by CU-Boulder Planning, Budget, and Analysis.   PBA ref L:\ir\emgt\athletes\AthRates  May 2009</t>
  </si>
  <si>
    <t xml:space="preserve">* In 2008 the US Dept of Education dropped athlete graduation rates from the annual Graduation Rate Survey (GRS). </t>
  </si>
  <si>
    <t xml:space="preserve">Reporting is now to the NCAA only. </t>
  </si>
  <si>
    <t>GENDER</t>
  </si>
  <si>
    <t>Measure</t>
  </si>
  <si>
    <t>_1991</t>
  </si>
  <si>
    <t>_1992</t>
  </si>
  <si>
    <t>_1993</t>
  </si>
  <si>
    <t>_1994</t>
  </si>
  <si>
    <t>_1995</t>
  </si>
  <si>
    <t>_1996</t>
  </si>
  <si>
    <t>_1997</t>
  </si>
  <si>
    <t>_1998</t>
  </si>
  <si>
    <t>_1999</t>
  </si>
  <si>
    <t>_2000</t>
  </si>
  <si>
    <t>_2001</t>
  </si>
  <si>
    <t>_2002</t>
  </si>
  <si>
    <t>_2003</t>
  </si>
  <si>
    <t>BASKETBALL</t>
  </si>
  <si>
    <t>M</t>
  </si>
  <si>
    <t>N_Cohort</t>
  </si>
  <si>
    <t>N_Grad</t>
  </si>
  <si>
    <t>F</t>
  </si>
  <si>
    <t>FOOTBALL</t>
  </si>
  <si>
    <t>GOLF</t>
  </si>
  <si>
    <t>SKIING</t>
  </si>
  <si>
    <t>SOCCER</t>
  </si>
  <si>
    <t>TENNIS</t>
  </si>
  <si>
    <t>TRACK</t>
  </si>
  <si>
    <t>VOLLEYBALL</t>
  </si>
  <si>
    <t>All Sports</t>
  </si>
  <si>
    <t>All Frosh</t>
  </si>
  <si>
    <t>_2004</t>
  </si>
  <si>
    <t>_2005</t>
  </si>
  <si>
    <t>Sport</t>
  </si>
  <si>
    <t>_2006</t>
  </si>
  <si>
    <t>_2007</t>
  </si>
  <si>
    <t>_2008</t>
  </si>
  <si>
    <t>_2009</t>
  </si>
  <si>
    <t>Most recent 4-year combined cohort 6-year graduation rate with number entering in the 4-year combined cohorts</t>
  </si>
  <si>
    <t>- See ODAs athletics grad rate page</t>
  </si>
  <si>
    <t>http://www.colorado.edu/oda/institutional-research/student-data/retention-graduation-rates-and-time-degree/undergraduate-0</t>
  </si>
  <si>
    <t>_2010</t>
  </si>
  <si>
    <t>University of Colorado Boulder -- Graduation rates from CU Boulder of entering freshmen cohorts</t>
  </si>
  <si>
    <t>_2011</t>
  </si>
  <si>
    <t/>
  </si>
  <si>
    <t>- Compilation by CU Boulder Office of Data Analytics.   ODA ref L:\IR\emgt\athletes\Web05.sas</t>
  </si>
  <si>
    <t>_2012</t>
  </si>
  <si>
    <t>LACROSSE</t>
  </si>
  <si>
    <t>_2013</t>
  </si>
  <si>
    <t>Year report submitted to NCAA (spring)*</t>
  </si>
  <si>
    <t>Women's Lacrosse</t>
  </si>
  <si>
    <t xml:space="preserve"> </t>
  </si>
  <si>
    <t>_2014</t>
  </si>
  <si>
    <t>_2015</t>
  </si>
  <si>
    <t>_2016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</si>
</sst>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1" xfId="0" applyFont="1" applyFill="1" applyBorder="1"/>
    <xf numFmtId="0" fontId="4" fillId="2" borderId="2" xfId="0" quotePrefix="1" applyFont="1" applyFill="1" applyBorder="1" applyAlignment="1">
      <alignment horizontal="center"/>
    </xf>
    <xf numFmtId="9" fontId="4" fillId="0" borderId="2" xfId="3" applyFont="1" applyBorder="1" applyAlignment="1">
      <alignment horizontal="center"/>
    </xf>
    <xf numFmtId="9" fontId="4" fillId="0" borderId="3" xfId="3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2" xfId="1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9" fontId="4" fillId="0" borderId="7" xfId="3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left" indent="1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/>
    <xf numFmtId="0" fontId="4" fillId="4" borderId="2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9" fontId="4" fillId="0" borderId="13" xfId="3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4" fillId="0" borderId="2" xfId="1" applyNumberFormat="1" applyFont="1" applyBorder="1" applyAlignment="1">
      <alignment horizontal="left" indent="1"/>
    </xf>
    <xf numFmtId="9" fontId="4" fillId="0" borderId="14" xfId="0" applyNumberFormat="1" applyFont="1" applyBorder="1" applyAlignment="1">
      <alignment horizontal="center" vertical="center"/>
    </xf>
    <xf numFmtId="0" fontId="4" fillId="4" borderId="15" xfId="0" quotePrefix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5" fillId="0" borderId="0" xfId="0" quotePrefix="1" applyFont="1"/>
    <xf numFmtId="0" fontId="4" fillId="0" borderId="0" xfId="0" quotePrefix="1" applyFont="1"/>
    <xf numFmtId="0" fontId="5" fillId="0" borderId="0" xfId="0" quotePrefix="1" applyFont="1" applyAlignment="1">
      <alignment horizontal="left"/>
    </xf>
    <xf numFmtId="0" fontId="2" fillId="0" borderId="0" xfId="2" applyAlignment="1" applyProtection="1">
      <alignment horizontal="center"/>
    </xf>
    <xf numFmtId="9" fontId="4" fillId="0" borderId="16" xfId="0" applyNumberFormat="1" applyFont="1" applyBorder="1" applyAlignment="1">
      <alignment horizontal="center" vertical="center"/>
    </xf>
    <xf numFmtId="9" fontId="4" fillId="0" borderId="17" xfId="0" applyNumberFormat="1" applyFont="1" applyBorder="1" applyAlignment="1">
      <alignment horizontal="center" vertical="center"/>
    </xf>
    <xf numFmtId="9" fontId="4" fillId="0" borderId="18" xfId="3" applyFont="1" applyBorder="1" applyAlignment="1">
      <alignment horizontal="center"/>
    </xf>
    <xf numFmtId="0" fontId="4" fillId="0" borderId="19" xfId="0" applyFont="1" applyBorder="1"/>
    <xf numFmtId="0" fontId="4" fillId="0" borderId="19" xfId="0" applyFont="1" applyBorder="1" applyAlignment="1">
      <alignment vertical="center"/>
    </xf>
    <xf numFmtId="9" fontId="4" fillId="0" borderId="15" xfId="3" applyFont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2" applyAlignment="1" applyProtection="1">
      <alignment horizontal="center"/>
    </xf>
    <xf numFmtId="0" fontId="2" fillId="0" borderId="0" xfId="2" applyAlignment="1" applyProtection="1">
      <alignment horizontal="center"/>
    </xf>
    <xf numFmtId="0" fontId="2" fillId="0" borderId="0" xfId="2" applyAlignment="1" applyProtection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9" fontId="4" fillId="0" borderId="0" xfId="0" applyNumberFormat="1" applyFont="1" applyBorder="1" applyAlignment="1">
      <alignment horizontal="center" vertical="center"/>
    </xf>
    <xf numFmtId="0" fontId="2" fillId="0" borderId="0" xfId="2" quotePrefix="1" applyAlignment="1" applyProtection="1"/>
    <xf numFmtId="0" fontId="6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orado.edu/oda/institutional-research/student-data/retention-graduation-rates-and-time-degree/undergraduate-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lorado.edu/oda/institutional-research/student-data/retention-graduation-rates-and-time-degree/undergraduate-0" TargetMode="External"/><Relationship Id="rId1" Type="http://schemas.openxmlformats.org/officeDocument/2006/relationships/hyperlink" Target="http://www.colorado.edu/oda/institutional-research/student-data/retention-graduation-rates-and-time-degree/undergraduate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C50"/>
  <sheetViews>
    <sheetView tabSelected="1" zoomScaleNormal="100" workbookViewId="0"/>
  </sheetViews>
  <sheetFormatPr defaultColWidth="7.5546875" defaultRowHeight="13.2" outlineLevelCol="1" x14ac:dyDescent="0.25"/>
  <cols>
    <col min="1" max="1" width="29.5546875" style="10" customWidth="1"/>
    <col min="2" max="13" width="8.109375" style="9" hidden="1" customWidth="1" outlineLevel="1"/>
    <col min="14" max="14" width="8.109375" style="9" customWidth="1" collapsed="1"/>
    <col min="15" max="26" width="8.109375" style="9" customWidth="1"/>
    <col min="27" max="27" width="10.109375" style="9" customWidth="1"/>
    <col min="28" max="28" width="1.33203125" style="10" customWidth="1"/>
    <col min="29" max="29" width="20.5546875" style="1" customWidth="1"/>
    <col min="30" max="16384" width="7.5546875" style="10"/>
  </cols>
  <sheetData>
    <row r="1" spans="1:29" ht="15.6" x14ac:dyDescent="0.3">
      <c r="A1" s="69" t="s">
        <v>82</v>
      </c>
      <c r="AA1" s="78" t="s">
        <v>0</v>
      </c>
    </row>
    <row r="2" spans="1:29" x14ac:dyDescent="0.25">
      <c r="A2" s="1" t="s">
        <v>1</v>
      </c>
      <c r="AA2" s="78"/>
    </row>
    <row r="3" spans="1:29" ht="59.25" customHeight="1" x14ac:dyDescent="0.25">
      <c r="A3" s="1"/>
      <c r="H3" s="64"/>
      <c r="J3" s="70"/>
      <c r="L3" s="70"/>
      <c r="N3" s="36" t="s">
        <v>2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78"/>
      <c r="AC3" s="76" t="s">
        <v>78</v>
      </c>
    </row>
    <row r="4" spans="1:29" ht="39.75" customHeight="1" x14ac:dyDescent="0.25">
      <c r="A4" s="38" t="s">
        <v>89</v>
      </c>
      <c r="B4" s="39">
        <v>1998</v>
      </c>
      <c r="C4" s="39">
        <v>1999</v>
      </c>
      <c r="D4" s="39">
        <v>2000</v>
      </c>
      <c r="E4" s="39">
        <v>2001</v>
      </c>
      <c r="F4" s="39">
        <v>2002</v>
      </c>
      <c r="G4" s="39">
        <v>2003</v>
      </c>
      <c r="H4" s="39">
        <v>2004</v>
      </c>
      <c r="I4" s="39">
        <v>2005</v>
      </c>
      <c r="J4" s="39">
        <v>2006</v>
      </c>
      <c r="K4" s="39">
        <v>2007</v>
      </c>
      <c r="L4" s="39">
        <v>2008</v>
      </c>
      <c r="M4" s="39">
        <v>2009</v>
      </c>
      <c r="N4" s="39">
        <v>2010</v>
      </c>
      <c r="O4" s="39">
        <v>2011</v>
      </c>
      <c r="P4" s="39">
        <v>2012</v>
      </c>
      <c r="Q4" s="39">
        <v>2013</v>
      </c>
      <c r="R4" s="39">
        <v>2014</v>
      </c>
      <c r="S4" s="39">
        <v>2015</v>
      </c>
      <c r="T4" s="39">
        <v>2016</v>
      </c>
      <c r="U4" s="39">
        <v>2017</v>
      </c>
      <c r="V4" s="39">
        <v>2018</v>
      </c>
      <c r="W4" s="39">
        <v>2019</v>
      </c>
      <c r="X4" s="39">
        <v>2020</v>
      </c>
      <c r="Y4" s="39">
        <v>2021</v>
      </c>
      <c r="Z4" s="39">
        <v>2022</v>
      </c>
      <c r="AA4" s="39">
        <v>2023</v>
      </c>
      <c r="AC4" s="76"/>
    </row>
    <row r="5" spans="1:29" ht="7.5" customHeight="1" x14ac:dyDescent="0.25"/>
    <row r="6" spans="1:29" x14ac:dyDescent="0.25">
      <c r="A6" s="77" t="s">
        <v>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9" ht="7.5" customHeight="1" thickBot="1" x14ac:dyDescent="0.3"/>
    <row r="8" spans="1:29" x14ac:dyDescent="0.25">
      <c r="A8" s="79" t="s">
        <v>4</v>
      </c>
      <c r="B8" s="80"/>
      <c r="C8" s="80"/>
      <c r="D8" s="80"/>
      <c r="E8" s="80"/>
      <c r="F8" s="80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2"/>
      <c r="AC8" s="42" t="str">
        <f>+A8</f>
        <v>Football</v>
      </c>
    </row>
    <row r="9" spans="1:29" x14ac:dyDescent="0.25">
      <c r="A9" s="2" t="s">
        <v>5</v>
      </c>
      <c r="B9" s="3">
        <v>1991</v>
      </c>
      <c r="C9" s="3">
        <v>1992</v>
      </c>
      <c r="D9" s="3">
        <v>1993</v>
      </c>
      <c r="E9" s="3">
        <v>1994</v>
      </c>
      <c r="F9" s="3">
        <v>1995</v>
      </c>
      <c r="G9" s="3">
        <v>1996</v>
      </c>
      <c r="H9" s="3">
        <v>1997</v>
      </c>
      <c r="I9" s="3">
        <v>1998</v>
      </c>
      <c r="J9" s="3">
        <v>1999</v>
      </c>
      <c r="K9" s="3">
        <v>2000</v>
      </c>
      <c r="L9" s="3">
        <v>2001</v>
      </c>
      <c r="M9" s="3">
        <v>2002</v>
      </c>
      <c r="N9" s="3">
        <f t="shared" ref="N9:AA9" si="0">N$4-7</f>
        <v>2003</v>
      </c>
      <c r="O9" s="3">
        <f t="shared" si="0"/>
        <v>2004</v>
      </c>
      <c r="P9" s="3">
        <f t="shared" si="0"/>
        <v>2005</v>
      </c>
      <c r="Q9" s="3">
        <f t="shared" si="0"/>
        <v>2006</v>
      </c>
      <c r="R9" s="3">
        <f t="shared" si="0"/>
        <v>2007</v>
      </c>
      <c r="S9" s="3">
        <f t="shared" si="0"/>
        <v>2008</v>
      </c>
      <c r="T9" s="3">
        <f t="shared" si="0"/>
        <v>2009</v>
      </c>
      <c r="U9" s="3">
        <f t="shared" si="0"/>
        <v>2010</v>
      </c>
      <c r="V9" s="3">
        <f t="shared" si="0"/>
        <v>2011</v>
      </c>
      <c r="W9" s="3">
        <f t="shared" si="0"/>
        <v>2012</v>
      </c>
      <c r="X9" s="3">
        <f t="shared" si="0"/>
        <v>2013</v>
      </c>
      <c r="Y9" s="3">
        <f t="shared" si="0"/>
        <v>2014</v>
      </c>
      <c r="Z9" s="3">
        <f t="shared" si="0"/>
        <v>2015</v>
      </c>
      <c r="AA9" s="3">
        <f t="shared" si="0"/>
        <v>2016</v>
      </c>
      <c r="AB9" s="60"/>
      <c r="AC9" s="46">
        <f>+SUM(X11:AA11)</f>
        <v>60</v>
      </c>
    </row>
    <row r="10" spans="1:29" x14ac:dyDescent="0.25">
      <c r="A10" s="4" t="s">
        <v>6</v>
      </c>
      <c r="B10" s="5">
        <v>1997</v>
      </c>
      <c r="C10" s="5">
        <v>1998</v>
      </c>
      <c r="D10" s="5">
        <v>1999</v>
      </c>
      <c r="E10" s="5">
        <v>2000</v>
      </c>
      <c r="F10" s="5">
        <v>2001</v>
      </c>
      <c r="G10" s="5">
        <v>2002</v>
      </c>
      <c r="H10" s="5">
        <v>2003</v>
      </c>
      <c r="I10" s="5">
        <v>2004</v>
      </c>
      <c r="J10" s="5">
        <v>2005</v>
      </c>
      <c r="K10" s="5">
        <v>2006</v>
      </c>
      <c r="L10" s="5">
        <v>2007</v>
      </c>
      <c r="M10" s="5">
        <v>2008</v>
      </c>
      <c r="N10" s="5">
        <f t="shared" ref="N10:AA10" si="1">N$4-1</f>
        <v>2009</v>
      </c>
      <c r="O10" s="5">
        <f t="shared" si="1"/>
        <v>2010</v>
      </c>
      <c r="P10" s="5">
        <f t="shared" si="1"/>
        <v>2011</v>
      </c>
      <c r="Q10" s="5">
        <f t="shared" si="1"/>
        <v>2012</v>
      </c>
      <c r="R10" s="5">
        <f t="shared" si="1"/>
        <v>2013</v>
      </c>
      <c r="S10" s="5">
        <f t="shared" si="1"/>
        <v>2014</v>
      </c>
      <c r="T10" s="5">
        <f t="shared" si="1"/>
        <v>2015</v>
      </c>
      <c r="U10" s="5">
        <f t="shared" si="1"/>
        <v>2016</v>
      </c>
      <c r="V10" s="5">
        <f t="shared" si="1"/>
        <v>2017</v>
      </c>
      <c r="W10" s="5">
        <f t="shared" si="1"/>
        <v>2018</v>
      </c>
      <c r="X10" s="5">
        <f t="shared" si="1"/>
        <v>2019</v>
      </c>
      <c r="Y10" s="5">
        <f t="shared" si="1"/>
        <v>2020</v>
      </c>
      <c r="Z10" s="5">
        <f t="shared" si="1"/>
        <v>2021</v>
      </c>
      <c r="AA10" s="5">
        <f t="shared" si="1"/>
        <v>2022</v>
      </c>
      <c r="AB10" s="60"/>
      <c r="AC10" s="43">
        <f>+AA14</f>
        <v>0.6166666666666667</v>
      </c>
    </row>
    <row r="11" spans="1:29" x14ac:dyDescent="0.25">
      <c r="A11" s="2" t="s">
        <v>7</v>
      </c>
      <c r="B11" s="3">
        <f>Data!D6</f>
        <v>15</v>
      </c>
      <c r="C11" s="3">
        <f>Data!E6</f>
        <v>25</v>
      </c>
      <c r="D11" s="3">
        <f>Data!F6</f>
        <v>21</v>
      </c>
      <c r="E11" s="3">
        <f>Data!G6</f>
        <v>14</v>
      </c>
      <c r="F11" s="3">
        <f>Data!H6</f>
        <v>21</v>
      </c>
      <c r="G11" s="3">
        <f>Data!I6</f>
        <v>19</v>
      </c>
      <c r="H11" s="3">
        <f>Data!J6</f>
        <v>18</v>
      </c>
      <c r="I11" s="3">
        <f>Data!K6</f>
        <v>19</v>
      </c>
      <c r="J11" s="3">
        <f>Data!L6</f>
        <v>15</v>
      </c>
      <c r="K11" s="3">
        <f>Data!M6</f>
        <v>16</v>
      </c>
      <c r="L11" s="3">
        <f>Data!N6</f>
        <v>6</v>
      </c>
      <c r="M11" s="3">
        <f>Data!O6</f>
        <v>24</v>
      </c>
      <c r="N11" s="3">
        <f>Data!P6</f>
        <v>19</v>
      </c>
      <c r="O11" s="3">
        <f>Data!Q6</f>
        <v>14</v>
      </c>
      <c r="P11" s="50">
        <f>Data!R6</f>
        <v>18</v>
      </c>
      <c r="Q11" s="50">
        <f>Data!S6</f>
        <v>16</v>
      </c>
      <c r="R11" s="50">
        <f>Data!T6</f>
        <v>21</v>
      </c>
      <c r="S11" s="50">
        <f>Data!U6</f>
        <v>17</v>
      </c>
      <c r="T11" s="50">
        <f>Data!V6</f>
        <v>16</v>
      </c>
      <c r="U11" s="50">
        <f>Data!W6</f>
        <v>19</v>
      </c>
      <c r="V11" s="50">
        <f>Data!X6</f>
        <v>20</v>
      </c>
      <c r="W11" s="50">
        <f>Data!Y6</f>
        <v>22</v>
      </c>
      <c r="X11" s="50">
        <f>Data!Z6</f>
        <v>18</v>
      </c>
      <c r="Y11" s="50">
        <f>Data!AA6</f>
        <v>17</v>
      </c>
      <c r="Z11" s="50">
        <f>Data!AB6</f>
        <v>14</v>
      </c>
      <c r="AA11" s="50">
        <f>Data!AC6</f>
        <v>11</v>
      </c>
      <c r="AB11" s="60"/>
    </row>
    <row r="12" spans="1:29" x14ac:dyDescent="0.25">
      <c r="A12" s="2" t="s">
        <v>8</v>
      </c>
      <c r="B12" s="3">
        <f>Data!D7</f>
        <v>6</v>
      </c>
      <c r="C12" s="3">
        <f>Data!E7</f>
        <v>14</v>
      </c>
      <c r="D12" s="3">
        <f>Data!F7</f>
        <v>9</v>
      </c>
      <c r="E12" s="3">
        <f>Data!G7</f>
        <v>5</v>
      </c>
      <c r="F12" s="3">
        <f>Data!H7</f>
        <v>8</v>
      </c>
      <c r="G12" s="3">
        <f>Data!I7</f>
        <v>10</v>
      </c>
      <c r="H12" s="3">
        <f>Data!J7</f>
        <v>8</v>
      </c>
      <c r="I12" s="3">
        <f>Data!K7</f>
        <v>15</v>
      </c>
      <c r="J12" s="3">
        <f>Data!L7</f>
        <v>11</v>
      </c>
      <c r="K12" s="3">
        <f>Data!M7</f>
        <v>9</v>
      </c>
      <c r="L12" s="3">
        <f>Data!N7</f>
        <v>4</v>
      </c>
      <c r="M12" s="3">
        <f>Data!O7</f>
        <v>9</v>
      </c>
      <c r="N12" s="3">
        <f>Data!P7</f>
        <v>9</v>
      </c>
      <c r="O12" s="3">
        <f>Data!Q7</f>
        <v>7</v>
      </c>
      <c r="P12" s="50">
        <f>Data!R7</f>
        <v>13</v>
      </c>
      <c r="Q12" s="50">
        <f>Data!S7</f>
        <v>10</v>
      </c>
      <c r="R12" s="50">
        <f>Data!T7</f>
        <v>11</v>
      </c>
      <c r="S12" s="50">
        <f>Data!U7</f>
        <v>12</v>
      </c>
      <c r="T12" s="50">
        <f>Data!V7</f>
        <v>9</v>
      </c>
      <c r="U12" s="50">
        <f>Data!W7</f>
        <v>12</v>
      </c>
      <c r="V12" s="50">
        <f>Data!X7</f>
        <v>12</v>
      </c>
      <c r="W12" s="50">
        <f>Data!Y7</f>
        <v>9</v>
      </c>
      <c r="X12" s="50">
        <f>Data!Z7</f>
        <v>13</v>
      </c>
      <c r="Y12" s="50">
        <f>Data!AA7</f>
        <v>9</v>
      </c>
      <c r="Z12" s="50">
        <f>Data!AB7</f>
        <v>9</v>
      </c>
      <c r="AA12" s="50">
        <f>Data!AC7</f>
        <v>6</v>
      </c>
      <c r="AB12" s="60"/>
      <c r="AC12" s="42"/>
    </row>
    <row r="13" spans="1:29" x14ac:dyDescent="0.25">
      <c r="A13" s="2" t="s">
        <v>9</v>
      </c>
      <c r="B13" s="7">
        <f>IF(B11&gt;0,+B12/B11,"-")</f>
        <v>0.4</v>
      </c>
      <c r="C13" s="7">
        <f t="shared" ref="C13:K13" si="2">IF(C11&gt;0,+C12/C11,"-")</f>
        <v>0.56000000000000005</v>
      </c>
      <c r="D13" s="7">
        <f t="shared" si="2"/>
        <v>0.42857142857142855</v>
      </c>
      <c r="E13" s="7">
        <f t="shared" si="2"/>
        <v>0.35714285714285715</v>
      </c>
      <c r="F13" s="7">
        <f t="shared" si="2"/>
        <v>0.38095238095238093</v>
      </c>
      <c r="G13" s="7">
        <f t="shared" si="2"/>
        <v>0.52631578947368418</v>
      </c>
      <c r="H13" s="7">
        <f t="shared" si="2"/>
        <v>0.44444444444444442</v>
      </c>
      <c r="I13" s="7">
        <f t="shared" si="2"/>
        <v>0.78947368421052633</v>
      </c>
      <c r="J13" s="6">
        <f t="shared" si="2"/>
        <v>0.73333333333333328</v>
      </c>
      <c r="K13" s="6">
        <f t="shared" si="2"/>
        <v>0.5625</v>
      </c>
      <c r="L13" s="6">
        <f t="shared" ref="L13:Q13" si="3">IF(L11&gt;0,+L12/L11,"-")</f>
        <v>0.66666666666666663</v>
      </c>
      <c r="M13" s="6">
        <f t="shared" si="3"/>
        <v>0.375</v>
      </c>
      <c r="N13" s="6">
        <f t="shared" si="3"/>
        <v>0.47368421052631576</v>
      </c>
      <c r="O13" s="6">
        <f t="shared" si="3"/>
        <v>0.5</v>
      </c>
      <c r="P13" s="62">
        <f t="shared" si="3"/>
        <v>0.72222222222222221</v>
      </c>
      <c r="Q13" s="62">
        <f t="shared" si="3"/>
        <v>0.625</v>
      </c>
      <c r="R13" s="62">
        <f t="shared" ref="R13:AA13" si="4">IF(R11&gt;0,+R12/R11,"-")</f>
        <v>0.52380952380952384</v>
      </c>
      <c r="S13" s="62">
        <f t="shared" si="4"/>
        <v>0.70588235294117652</v>
      </c>
      <c r="T13" s="62">
        <f t="shared" si="4"/>
        <v>0.5625</v>
      </c>
      <c r="U13" s="62">
        <f t="shared" si="4"/>
        <v>0.63157894736842102</v>
      </c>
      <c r="V13" s="62">
        <f t="shared" si="4"/>
        <v>0.6</v>
      </c>
      <c r="W13" s="62">
        <f t="shared" si="4"/>
        <v>0.40909090909090912</v>
      </c>
      <c r="X13" s="62">
        <f t="shared" ref="X13:Y13" si="5">IF(X11&gt;0,+X12/X11,"-")</f>
        <v>0.72222222222222221</v>
      </c>
      <c r="Y13" s="62">
        <f t="shared" si="5"/>
        <v>0.52941176470588236</v>
      </c>
      <c r="Z13" s="62">
        <f t="shared" ref="Z13" si="6">IF(Z11&gt;0,+Z12/Z11,"-")</f>
        <v>0.6428571428571429</v>
      </c>
      <c r="AA13" s="62">
        <f t="shared" si="4"/>
        <v>0.54545454545454541</v>
      </c>
      <c r="AB13" s="60"/>
      <c r="AC13" s="42"/>
    </row>
    <row r="14" spans="1:29" s="26" customFormat="1" ht="13.5" customHeight="1" thickBot="1" x14ac:dyDescent="0.3">
      <c r="A14" s="22" t="s">
        <v>10</v>
      </c>
      <c r="B14" s="23"/>
      <c r="C14" s="23"/>
      <c r="D14" s="24"/>
      <c r="E14" s="25">
        <f t="shared" ref="E14:J14" si="7">+SUM(B12:E12)/+SUM(B11:E11)</f>
        <v>0.45333333333333331</v>
      </c>
      <c r="F14" s="25">
        <f t="shared" si="7"/>
        <v>0.44444444444444442</v>
      </c>
      <c r="G14" s="25">
        <f t="shared" si="7"/>
        <v>0.42666666666666669</v>
      </c>
      <c r="H14" s="25">
        <f t="shared" si="7"/>
        <v>0.43055555555555558</v>
      </c>
      <c r="I14" s="25">
        <f t="shared" si="7"/>
        <v>0.53246753246753242</v>
      </c>
      <c r="J14" s="25">
        <f t="shared" si="7"/>
        <v>0.61971830985915488</v>
      </c>
      <c r="K14" s="25">
        <f t="shared" ref="K14:S14" si="8">+SUM(H12:K12)/+SUM(H11:K11)</f>
        <v>0.63235294117647056</v>
      </c>
      <c r="L14" s="25">
        <f t="shared" si="8"/>
        <v>0.6964285714285714</v>
      </c>
      <c r="M14" s="25">
        <f t="shared" si="8"/>
        <v>0.54098360655737709</v>
      </c>
      <c r="N14" s="25">
        <f t="shared" si="8"/>
        <v>0.47692307692307695</v>
      </c>
      <c r="O14" s="25">
        <f t="shared" si="8"/>
        <v>0.46031746031746029</v>
      </c>
      <c r="P14" s="57">
        <f t="shared" si="8"/>
        <v>0.50666666666666671</v>
      </c>
      <c r="Q14" s="57">
        <f t="shared" si="8"/>
        <v>0.58208955223880599</v>
      </c>
      <c r="R14" s="57">
        <f t="shared" si="8"/>
        <v>0.59420289855072461</v>
      </c>
      <c r="S14" s="57">
        <f t="shared" si="8"/>
        <v>0.63888888888888884</v>
      </c>
      <c r="T14" s="57">
        <f t="shared" ref="T14:X14" si="9">+SUM(Q12:T12)/+SUM(Q11:T11)</f>
        <v>0.6</v>
      </c>
      <c r="U14" s="57">
        <f t="shared" si="9"/>
        <v>0.60273972602739723</v>
      </c>
      <c r="V14" s="57">
        <f t="shared" si="9"/>
        <v>0.625</v>
      </c>
      <c r="W14" s="57">
        <f t="shared" si="9"/>
        <v>0.54545454545454541</v>
      </c>
      <c r="X14" s="57">
        <f t="shared" si="9"/>
        <v>0.58227848101265822</v>
      </c>
      <c r="Y14" s="57">
        <f>+SUM(V12:Y12)/+SUM(V11:Y11)</f>
        <v>0.55844155844155841</v>
      </c>
      <c r="Z14" s="57">
        <f>+SUM(W12:Z12)/+SUM(W11:Z11)</f>
        <v>0.56338028169014087</v>
      </c>
      <c r="AA14" s="57">
        <f>+SUM(X12:AA12)/+SUM(X11:AA11)</f>
        <v>0.6166666666666667</v>
      </c>
      <c r="AB14" s="61"/>
      <c r="AC14" s="44"/>
    </row>
    <row r="15" spans="1:29" ht="7.5" customHeight="1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</row>
    <row r="16" spans="1:29" x14ac:dyDescent="0.25">
      <c r="A16" s="79" t="s">
        <v>11</v>
      </c>
      <c r="B16" s="80"/>
      <c r="C16" s="80"/>
      <c r="D16" s="80"/>
      <c r="E16" s="80"/>
      <c r="F16" s="80"/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2"/>
      <c r="AC16" s="42" t="str">
        <f>+A16</f>
        <v>Men's Basketball</v>
      </c>
    </row>
    <row r="17" spans="1:29" x14ac:dyDescent="0.25">
      <c r="A17" s="2" t="s">
        <v>5</v>
      </c>
      <c r="B17" s="3">
        <v>1991</v>
      </c>
      <c r="C17" s="3">
        <v>1992</v>
      </c>
      <c r="D17" s="3">
        <v>1993</v>
      </c>
      <c r="E17" s="3">
        <v>1994</v>
      </c>
      <c r="F17" s="3">
        <v>1995</v>
      </c>
      <c r="G17" s="3">
        <v>1996</v>
      </c>
      <c r="H17" s="3">
        <v>1997</v>
      </c>
      <c r="I17" s="3">
        <v>1998</v>
      </c>
      <c r="J17" s="3">
        <v>1999</v>
      </c>
      <c r="K17" s="3">
        <v>2000</v>
      </c>
      <c r="L17" s="3">
        <v>2001</v>
      </c>
      <c r="M17" s="3">
        <v>2002</v>
      </c>
      <c r="N17" s="3">
        <f t="shared" ref="N17:AA17" si="10">N$4-7</f>
        <v>2003</v>
      </c>
      <c r="O17" s="3">
        <f t="shared" si="10"/>
        <v>2004</v>
      </c>
      <c r="P17" s="3">
        <f t="shared" si="10"/>
        <v>2005</v>
      </c>
      <c r="Q17" s="3">
        <f t="shared" si="10"/>
        <v>2006</v>
      </c>
      <c r="R17" s="3">
        <f t="shared" si="10"/>
        <v>2007</v>
      </c>
      <c r="S17" s="3">
        <f t="shared" si="10"/>
        <v>2008</v>
      </c>
      <c r="T17" s="3">
        <f t="shared" si="10"/>
        <v>2009</v>
      </c>
      <c r="U17" s="3">
        <f t="shared" si="10"/>
        <v>2010</v>
      </c>
      <c r="V17" s="3">
        <f t="shared" si="10"/>
        <v>2011</v>
      </c>
      <c r="W17" s="3">
        <f t="shared" si="10"/>
        <v>2012</v>
      </c>
      <c r="X17" s="3">
        <f t="shared" si="10"/>
        <v>2013</v>
      </c>
      <c r="Y17" s="3">
        <f t="shared" si="10"/>
        <v>2014</v>
      </c>
      <c r="Z17" s="3">
        <f t="shared" si="10"/>
        <v>2015</v>
      </c>
      <c r="AA17" s="3">
        <f t="shared" si="10"/>
        <v>2016</v>
      </c>
      <c r="AB17" s="60"/>
      <c r="AC17" s="46">
        <f>+SUM(X19:AA19)</f>
        <v>11</v>
      </c>
    </row>
    <row r="18" spans="1:29" x14ac:dyDescent="0.25">
      <c r="A18" s="4" t="s">
        <v>6</v>
      </c>
      <c r="B18" s="5">
        <v>1997</v>
      </c>
      <c r="C18" s="5">
        <v>1998</v>
      </c>
      <c r="D18" s="5">
        <v>1999</v>
      </c>
      <c r="E18" s="5">
        <v>2000</v>
      </c>
      <c r="F18" s="5">
        <v>2001</v>
      </c>
      <c r="G18" s="5">
        <v>2002</v>
      </c>
      <c r="H18" s="5">
        <v>2003</v>
      </c>
      <c r="I18" s="5">
        <v>2004</v>
      </c>
      <c r="J18" s="5">
        <v>2005</v>
      </c>
      <c r="K18" s="5">
        <v>2006</v>
      </c>
      <c r="L18" s="5">
        <v>2007</v>
      </c>
      <c r="M18" s="5">
        <v>2008</v>
      </c>
      <c r="N18" s="5">
        <f t="shared" ref="N18:AA18" si="11">N$4-1</f>
        <v>2009</v>
      </c>
      <c r="O18" s="5">
        <f t="shared" si="11"/>
        <v>2010</v>
      </c>
      <c r="P18" s="5">
        <f t="shared" si="11"/>
        <v>2011</v>
      </c>
      <c r="Q18" s="5">
        <f t="shared" si="11"/>
        <v>2012</v>
      </c>
      <c r="R18" s="5">
        <f t="shared" si="11"/>
        <v>2013</v>
      </c>
      <c r="S18" s="5">
        <f t="shared" si="11"/>
        <v>2014</v>
      </c>
      <c r="T18" s="5">
        <f t="shared" si="11"/>
        <v>2015</v>
      </c>
      <c r="U18" s="5">
        <f t="shared" si="11"/>
        <v>2016</v>
      </c>
      <c r="V18" s="5">
        <f t="shared" si="11"/>
        <v>2017</v>
      </c>
      <c r="W18" s="5">
        <f t="shared" si="11"/>
        <v>2018</v>
      </c>
      <c r="X18" s="5">
        <f t="shared" si="11"/>
        <v>2019</v>
      </c>
      <c r="Y18" s="5">
        <f t="shared" si="11"/>
        <v>2020</v>
      </c>
      <c r="Z18" s="5">
        <f t="shared" si="11"/>
        <v>2021</v>
      </c>
      <c r="AA18" s="5">
        <f t="shared" si="11"/>
        <v>2022</v>
      </c>
      <c r="AB18" s="60"/>
      <c r="AC18" s="43">
        <f>+AA22</f>
        <v>0.45454545454545453</v>
      </c>
    </row>
    <row r="19" spans="1:29" x14ac:dyDescent="0.25">
      <c r="A19" s="2" t="s">
        <v>7</v>
      </c>
      <c r="B19" s="3">
        <f>Data!D2</f>
        <v>4</v>
      </c>
      <c r="C19" s="3">
        <f>Data!E2</f>
        <v>4</v>
      </c>
      <c r="D19" s="3">
        <f>Data!F2</f>
        <v>5</v>
      </c>
      <c r="E19" s="3">
        <f>Data!G2</f>
        <v>4</v>
      </c>
      <c r="F19" s="3">
        <f>Data!H2</f>
        <v>3</v>
      </c>
      <c r="G19" s="3">
        <f>Data!I2</f>
        <v>2</v>
      </c>
      <c r="H19" s="3">
        <f>Data!J2</f>
        <v>5</v>
      </c>
      <c r="I19" s="3">
        <f>Data!K2</f>
        <v>4</v>
      </c>
      <c r="J19" s="3">
        <f>Data!L2</f>
        <v>2</v>
      </c>
      <c r="K19" s="3">
        <f>Data!M2</f>
        <v>3</v>
      </c>
      <c r="L19" s="3">
        <f>Data!N2</f>
        <v>2</v>
      </c>
      <c r="M19" s="3">
        <f>Data!O2</f>
        <v>4</v>
      </c>
      <c r="N19" s="3">
        <f>Data!P2</f>
        <v>2</v>
      </c>
      <c r="O19" s="3">
        <f>Data!Q2</f>
        <v>2</v>
      </c>
      <c r="P19" s="3">
        <f>Data!R2</f>
        <v>1</v>
      </c>
      <c r="Q19" s="3">
        <f>Data!S2</f>
        <v>7</v>
      </c>
      <c r="R19" s="3">
        <f>Data!T2</f>
        <v>3</v>
      </c>
      <c r="S19" s="3">
        <f>Data!U2</f>
        <v>5</v>
      </c>
      <c r="T19" s="3">
        <f>Data!V2</f>
        <v>4</v>
      </c>
      <c r="U19" s="3">
        <f>Data!W2</f>
        <v>2</v>
      </c>
      <c r="V19" s="3">
        <f>Data!X2</f>
        <v>2</v>
      </c>
      <c r="W19" s="3">
        <f>Data!Y2</f>
        <v>6</v>
      </c>
      <c r="X19" s="3">
        <f>Data!Z2</f>
        <v>4</v>
      </c>
      <c r="Y19" s="3">
        <f>Data!AA2</f>
        <v>2</v>
      </c>
      <c r="Z19" s="3">
        <f>Data!AB2</f>
        <v>1</v>
      </c>
      <c r="AA19" s="3">
        <f>Data!AC2</f>
        <v>4</v>
      </c>
      <c r="AB19" s="60"/>
      <c r="AC19" s="42"/>
    </row>
    <row r="20" spans="1:29" x14ac:dyDescent="0.25">
      <c r="A20" s="2" t="s">
        <v>8</v>
      </c>
      <c r="B20" s="3">
        <f>Data!D3</f>
        <v>1</v>
      </c>
      <c r="C20" s="3">
        <f>Data!E3</f>
        <v>0</v>
      </c>
      <c r="D20" s="3">
        <f>Data!F3</f>
        <v>1</v>
      </c>
      <c r="E20" s="3">
        <f>Data!G3</f>
        <v>0</v>
      </c>
      <c r="F20" s="3">
        <f>Data!H3</f>
        <v>1</v>
      </c>
      <c r="G20" s="3">
        <f>Data!I3</f>
        <v>0</v>
      </c>
      <c r="H20" s="3">
        <f>Data!J3</f>
        <v>2</v>
      </c>
      <c r="I20" s="3">
        <f>Data!K3</f>
        <v>1</v>
      </c>
      <c r="J20" s="3">
        <f>Data!L3</f>
        <v>1</v>
      </c>
      <c r="K20" s="3">
        <f>Data!M3</f>
        <v>1</v>
      </c>
      <c r="L20" s="3">
        <f>Data!N3</f>
        <v>0</v>
      </c>
      <c r="M20" s="3">
        <f>Data!O3</f>
        <v>2</v>
      </c>
      <c r="N20" s="3">
        <f>Data!P3</f>
        <v>1</v>
      </c>
      <c r="O20" s="3">
        <f>Data!Q3</f>
        <v>1</v>
      </c>
      <c r="P20" s="3">
        <f>Data!R3</f>
        <v>0</v>
      </c>
      <c r="Q20" s="3">
        <f>Data!S3</f>
        <v>1</v>
      </c>
      <c r="R20" s="3">
        <f>Data!T3</f>
        <v>2</v>
      </c>
      <c r="S20" s="3">
        <f>Data!U3</f>
        <v>3</v>
      </c>
      <c r="T20" s="3">
        <f>Data!V3</f>
        <v>1</v>
      </c>
      <c r="U20" s="3">
        <f>Data!W3</f>
        <v>1</v>
      </c>
      <c r="V20" s="3">
        <f>Data!X3</f>
        <v>1</v>
      </c>
      <c r="W20" s="3">
        <f>Data!Y3</f>
        <v>5</v>
      </c>
      <c r="X20" s="3">
        <f>Data!Z3</f>
        <v>1</v>
      </c>
      <c r="Y20" s="3">
        <f>Data!AA3</f>
        <v>2</v>
      </c>
      <c r="Z20" s="3">
        <f>Data!AB3</f>
        <v>0</v>
      </c>
      <c r="AA20" s="3">
        <f>Data!AC3</f>
        <v>2</v>
      </c>
      <c r="AB20" s="60"/>
      <c r="AC20" s="42"/>
    </row>
    <row r="21" spans="1:29" x14ac:dyDescent="0.25">
      <c r="A21" s="2" t="s">
        <v>9</v>
      </c>
      <c r="B21" s="6">
        <f t="shared" ref="B21:K21" si="12">IF(B19&gt;0,+B20/B19,"-")</f>
        <v>0.25</v>
      </c>
      <c r="C21" s="6">
        <f t="shared" si="12"/>
        <v>0</v>
      </c>
      <c r="D21" s="6">
        <f t="shared" si="12"/>
        <v>0.2</v>
      </c>
      <c r="E21" s="7">
        <f t="shared" si="12"/>
        <v>0</v>
      </c>
      <c r="F21" s="7">
        <f t="shared" si="12"/>
        <v>0.33333333333333331</v>
      </c>
      <c r="G21" s="7">
        <f t="shared" si="12"/>
        <v>0</v>
      </c>
      <c r="H21" s="7">
        <f t="shared" si="12"/>
        <v>0.4</v>
      </c>
      <c r="I21" s="7">
        <f t="shared" si="12"/>
        <v>0.25</v>
      </c>
      <c r="J21" s="6">
        <f t="shared" si="12"/>
        <v>0.5</v>
      </c>
      <c r="K21" s="6">
        <f t="shared" si="12"/>
        <v>0.33333333333333331</v>
      </c>
      <c r="L21" s="6">
        <f t="shared" ref="L21:Q21" si="13">IF(L19&gt;0,+L20/L19,"-")</f>
        <v>0</v>
      </c>
      <c r="M21" s="6">
        <f t="shared" si="13"/>
        <v>0.5</v>
      </c>
      <c r="N21" s="6">
        <f t="shared" si="13"/>
        <v>0.5</v>
      </c>
      <c r="O21" s="6">
        <f t="shared" si="13"/>
        <v>0.5</v>
      </c>
      <c r="P21" s="6">
        <f t="shared" si="13"/>
        <v>0</v>
      </c>
      <c r="Q21" s="6">
        <f t="shared" si="13"/>
        <v>0.14285714285714285</v>
      </c>
      <c r="R21" s="6">
        <f t="shared" ref="R21:AA21" si="14">IF(R19&gt;0,+R20/R19,"-")</f>
        <v>0.66666666666666663</v>
      </c>
      <c r="S21" s="6">
        <f t="shared" si="14"/>
        <v>0.6</v>
      </c>
      <c r="T21" s="6">
        <f t="shared" si="14"/>
        <v>0.25</v>
      </c>
      <c r="U21" s="6">
        <f t="shared" si="14"/>
        <v>0.5</v>
      </c>
      <c r="V21" s="6">
        <f t="shared" si="14"/>
        <v>0.5</v>
      </c>
      <c r="W21" s="6">
        <f t="shared" si="14"/>
        <v>0.83333333333333337</v>
      </c>
      <c r="X21" s="6">
        <f t="shared" ref="X21:Y21" si="15">IF(X19&gt;0,+X20/X19,"-")</f>
        <v>0.25</v>
      </c>
      <c r="Y21" s="6">
        <f t="shared" si="15"/>
        <v>1</v>
      </c>
      <c r="Z21" s="6">
        <f t="shared" ref="Z21" si="16">IF(Z19&gt;0,+Z20/Z19,"-")</f>
        <v>0</v>
      </c>
      <c r="AA21" s="6">
        <f t="shared" si="14"/>
        <v>0.5</v>
      </c>
      <c r="AB21" s="60"/>
      <c r="AC21" s="42"/>
    </row>
    <row r="22" spans="1:29" s="26" customFormat="1" ht="12.75" customHeight="1" thickBot="1" x14ac:dyDescent="0.3">
      <c r="A22" s="22" t="s">
        <v>10</v>
      </c>
      <c r="B22" s="27"/>
      <c r="C22" s="27"/>
      <c r="D22" s="28"/>
      <c r="E22" s="25">
        <f>+SUM(B20:E20)/+SUM(B19:E19)</f>
        <v>0.11764705882352941</v>
      </c>
      <c r="F22" s="25">
        <f>+SUM(C20:F20)/+SUM(C19:F19)</f>
        <v>0.125</v>
      </c>
      <c r="G22" s="25">
        <f>+SUM(D20:G20)/+SUM(D19:G19)</f>
        <v>0.14285714285714285</v>
      </c>
      <c r="H22" s="25">
        <f t="shared" ref="H22:N22" si="17">+SUM(E20:H20)/+SUM(E19:H19)</f>
        <v>0.21428571428571427</v>
      </c>
      <c r="I22" s="25">
        <f t="shared" si="17"/>
        <v>0.2857142857142857</v>
      </c>
      <c r="J22" s="25">
        <f t="shared" si="17"/>
        <v>0.30769230769230771</v>
      </c>
      <c r="K22" s="25">
        <f t="shared" si="17"/>
        <v>0.35714285714285715</v>
      </c>
      <c r="L22" s="25">
        <f t="shared" si="17"/>
        <v>0.27272727272727271</v>
      </c>
      <c r="M22" s="25">
        <f t="shared" si="17"/>
        <v>0.36363636363636365</v>
      </c>
      <c r="N22" s="25">
        <f t="shared" si="17"/>
        <v>0.36363636363636365</v>
      </c>
      <c r="O22" s="25">
        <f t="shared" ref="O22:Z22" si="18">+SUM(L20:O20)/+SUM(L19:O19)</f>
        <v>0.4</v>
      </c>
      <c r="P22" s="25">
        <f t="shared" si="18"/>
        <v>0.44444444444444442</v>
      </c>
      <c r="Q22" s="25">
        <f t="shared" si="18"/>
        <v>0.25</v>
      </c>
      <c r="R22" s="25">
        <f t="shared" si="18"/>
        <v>0.30769230769230771</v>
      </c>
      <c r="S22" s="25">
        <f t="shared" si="18"/>
        <v>0.375</v>
      </c>
      <c r="T22" s="25">
        <f t="shared" si="18"/>
        <v>0.36842105263157893</v>
      </c>
      <c r="U22" s="25">
        <f t="shared" si="18"/>
        <v>0.5</v>
      </c>
      <c r="V22" s="25">
        <f t="shared" si="18"/>
        <v>0.46153846153846156</v>
      </c>
      <c r="W22" s="25">
        <f t="shared" si="18"/>
        <v>0.5714285714285714</v>
      </c>
      <c r="X22" s="25">
        <f t="shared" si="18"/>
        <v>0.5714285714285714</v>
      </c>
      <c r="Y22" s="25">
        <f t="shared" si="18"/>
        <v>0.6428571428571429</v>
      </c>
      <c r="Z22" s="25">
        <f t="shared" si="18"/>
        <v>0.61538461538461542</v>
      </c>
      <c r="AA22" s="57">
        <f>+SUM(X20:AA20)/+SUM(X19:AA19)</f>
        <v>0.45454545454545453</v>
      </c>
      <c r="AB22" s="61"/>
      <c r="AC22" s="43"/>
    </row>
    <row r="23" spans="1:29" ht="7.5" customHeight="1" thickBot="1" x14ac:dyDescent="0.3"/>
    <row r="24" spans="1:29" x14ac:dyDescent="0.25">
      <c r="A24" s="79" t="s">
        <v>12</v>
      </c>
      <c r="B24" s="80"/>
      <c r="C24" s="80"/>
      <c r="D24" s="80"/>
      <c r="E24" s="80"/>
      <c r="F24" s="80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2"/>
      <c r="AC24" s="42" t="s">
        <v>69</v>
      </c>
    </row>
    <row r="25" spans="1:29" x14ac:dyDescent="0.25">
      <c r="A25" s="2" t="s">
        <v>5</v>
      </c>
      <c r="B25" s="3">
        <v>1991</v>
      </c>
      <c r="C25" s="3">
        <v>1992</v>
      </c>
      <c r="D25" s="3">
        <v>1993</v>
      </c>
      <c r="E25" s="3">
        <v>1994</v>
      </c>
      <c r="F25" s="3">
        <v>1995</v>
      </c>
      <c r="G25" s="3">
        <v>1996</v>
      </c>
      <c r="H25" s="3">
        <v>1997</v>
      </c>
      <c r="I25" s="3">
        <v>1998</v>
      </c>
      <c r="J25" s="3">
        <v>1999</v>
      </c>
      <c r="K25" s="3">
        <v>2000</v>
      </c>
      <c r="L25" s="3">
        <v>2001</v>
      </c>
      <c r="M25" s="3">
        <v>2002</v>
      </c>
      <c r="N25" s="3">
        <f t="shared" ref="N25:AA25" si="19">N$4-7</f>
        <v>2003</v>
      </c>
      <c r="O25" s="3">
        <f t="shared" si="19"/>
        <v>2004</v>
      </c>
      <c r="P25" s="3">
        <f t="shared" si="19"/>
        <v>2005</v>
      </c>
      <c r="Q25" s="3">
        <f t="shared" si="19"/>
        <v>2006</v>
      </c>
      <c r="R25" s="3">
        <f t="shared" si="19"/>
        <v>2007</v>
      </c>
      <c r="S25" s="3">
        <f t="shared" si="19"/>
        <v>2008</v>
      </c>
      <c r="T25" s="3">
        <f t="shared" si="19"/>
        <v>2009</v>
      </c>
      <c r="U25" s="3">
        <f t="shared" si="19"/>
        <v>2010</v>
      </c>
      <c r="V25" s="3">
        <f t="shared" si="19"/>
        <v>2011</v>
      </c>
      <c r="W25" s="3">
        <f t="shared" si="19"/>
        <v>2012</v>
      </c>
      <c r="X25" s="3">
        <f t="shared" si="19"/>
        <v>2013</v>
      </c>
      <c r="Y25" s="3">
        <f t="shared" si="19"/>
        <v>2014</v>
      </c>
      <c r="Z25" s="3">
        <f t="shared" si="19"/>
        <v>2015</v>
      </c>
      <c r="AA25" s="3">
        <f t="shared" si="19"/>
        <v>2016</v>
      </c>
      <c r="AB25" s="60"/>
      <c r="AC25" s="46">
        <f>+SUM(X27:AA27)</f>
        <v>243</v>
      </c>
    </row>
    <row r="26" spans="1:29" x14ac:dyDescent="0.25">
      <c r="A26" s="4" t="s">
        <v>6</v>
      </c>
      <c r="B26" s="5">
        <v>1997</v>
      </c>
      <c r="C26" s="5">
        <v>1998</v>
      </c>
      <c r="D26" s="5">
        <v>1999</v>
      </c>
      <c r="E26" s="5">
        <v>2000</v>
      </c>
      <c r="F26" s="5">
        <v>2001</v>
      </c>
      <c r="G26" s="5">
        <v>2002</v>
      </c>
      <c r="H26" s="5">
        <v>2003</v>
      </c>
      <c r="I26" s="5">
        <v>2004</v>
      </c>
      <c r="J26" s="5">
        <v>2005</v>
      </c>
      <c r="K26" s="5">
        <v>2006</v>
      </c>
      <c r="L26" s="5">
        <v>2007</v>
      </c>
      <c r="M26" s="5">
        <v>2008</v>
      </c>
      <c r="N26" s="5">
        <f t="shared" ref="N26:AA26" si="20">N$4-1</f>
        <v>2009</v>
      </c>
      <c r="O26" s="5">
        <f t="shared" si="20"/>
        <v>2010</v>
      </c>
      <c r="P26" s="5">
        <f t="shared" si="20"/>
        <v>2011</v>
      </c>
      <c r="Q26" s="5">
        <f t="shared" si="20"/>
        <v>2012</v>
      </c>
      <c r="R26" s="5">
        <f t="shared" si="20"/>
        <v>2013</v>
      </c>
      <c r="S26" s="5">
        <f t="shared" si="20"/>
        <v>2014</v>
      </c>
      <c r="T26" s="5">
        <f t="shared" si="20"/>
        <v>2015</v>
      </c>
      <c r="U26" s="5">
        <f t="shared" si="20"/>
        <v>2016</v>
      </c>
      <c r="V26" s="5">
        <f t="shared" si="20"/>
        <v>2017</v>
      </c>
      <c r="W26" s="5">
        <f t="shared" si="20"/>
        <v>2018</v>
      </c>
      <c r="X26" s="5">
        <f t="shared" si="20"/>
        <v>2019</v>
      </c>
      <c r="Y26" s="5">
        <f t="shared" si="20"/>
        <v>2020</v>
      </c>
      <c r="Z26" s="5">
        <f t="shared" si="20"/>
        <v>2021</v>
      </c>
      <c r="AA26" s="5">
        <f t="shared" si="20"/>
        <v>2022</v>
      </c>
      <c r="AB26" s="60"/>
      <c r="AC26" s="43">
        <f>+AA30</f>
        <v>0.70370370370370372</v>
      </c>
    </row>
    <row r="27" spans="1:29" x14ac:dyDescent="0.25">
      <c r="A27" s="2" t="s">
        <v>7</v>
      </c>
      <c r="B27" s="3">
        <f>Data!D30</f>
        <v>37</v>
      </c>
      <c r="C27" s="3">
        <f>Data!E30</f>
        <v>56</v>
      </c>
      <c r="D27" s="3">
        <f>Data!F30</f>
        <v>49</v>
      </c>
      <c r="E27" s="3">
        <f>Data!G30</f>
        <v>50</v>
      </c>
      <c r="F27" s="3">
        <f>Data!H30</f>
        <v>47</v>
      </c>
      <c r="G27" s="3">
        <f>Data!I30</f>
        <v>38</v>
      </c>
      <c r="H27" s="3">
        <f>Data!J30</f>
        <v>56</v>
      </c>
      <c r="I27" s="3">
        <f>Data!K30</f>
        <v>50</v>
      </c>
      <c r="J27" s="3">
        <f>Data!L30</f>
        <v>42</v>
      </c>
      <c r="K27" s="3">
        <f>Data!M30</f>
        <v>41</v>
      </c>
      <c r="L27" s="3">
        <f>Data!N30</f>
        <v>34</v>
      </c>
      <c r="M27" s="3">
        <f>Data!O30</f>
        <v>73</v>
      </c>
      <c r="N27" s="3">
        <f>Data!P30</f>
        <v>59</v>
      </c>
      <c r="O27" s="3">
        <f>Data!Q30</f>
        <v>39</v>
      </c>
      <c r="P27" s="3">
        <f>Data!R30</f>
        <v>48</v>
      </c>
      <c r="Q27" s="3">
        <f>Data!S30</f>
        <v>53</v>
      </c>
      <c r="R27" s="3">
        <f>Data!T30</f>
        <v>58</v>
      </c>
      <c r="S27" s="3">
        <f>Data!U30</f>
        <v>58</v>
      </c>
      <c r="T27" s="3">
        <f>Data!V30</f>
        <v>57</v>
      </c>
      <c r="U27" s="3">
        <f>Data!W30</f>
        <v>51</v>
      </c>
      <c r="V27" s="3">
        <f>Data!X30</f>
        <v>54</v>
      </c>
      <c r="W27" s="3">
        <f>Data!Y30</f>
        <v>58</v>
      </c>
      <c r="X27" s="3">
        <f>Data!Z30</f>
        <v>78</v>
      </c>
      <c r="Y27" s="3">
        <f>Data!AA30</f>
        <v>56</v>
      </c>
      <c r="Z27" s="3">
        <f>Data!AB30</f>
        <v>60</v>
      </c>
      <c r="AA27" s="3">
        <f>Data!AC30</f>
        <v>49</v>
      </c>
      <c r="AB27" s="60"/>
      <c r="AC27" s="42"/>
    </row>
    <row r="28" spans="1:29" x14ac:dyDescent="0.25">
      <c r="A28" s="2" t="s">
        <v>8</v>
      </c>
      <c r="B28" s="3">
        <f>Data!D31</f>
        <v>18</v>
      </c>
      <c r="C28" s="3">
        <f>Data!E31</f>
        <v>32</v>
      </c>
      <c r="D28" s="3">
        <f>Data!F31</f>
        <v>29</v>
      </c>
      <c r="E28" s="3">
        <f>Data!G31</f>
        <v>26</v>
      </c>
      <c r="F28" s="3">
        <f>Data!H31</f>
        <v>29</v>
      </c>
      <c r="G28" s="3">
        <f>Data!I31</f>
        <v>20</v>
      </c>
      <c r="H28" s="3">
        <f>Data!J31</f>
        <v>27</v>
      </c>
      <c r="I28" s="3">
        <f>Data!K31</f>
        <v>35</v>
      </c>
      <c r="J28" s="3">
        <f>Data!L31</f>
        <v>34</v>
      </c>
      <c r="K28" s="3">
        <f>Data!M31</f>
        <v>23</v>
      </c>
      <c r="L28" s="3">
        <f>Data!N31</f>
        <v>21</v>
      </c>
      <c r="M28" s="3">
        <f>Data!O31</f>
        <v>32</v>
      </c>
      <c r="N28" s="3">
        <f>Data!P31</f>
        <v>33</v>
      </c>
      <c r="O28" s="3">
        <f>Data!Q31</f>
        <v>25</v>
      </c>
      <c r="P28" s="3">
        <f>Data!R31</f>
        <v>30</v>
      </c>
      <c r="Q28" s="3">
        <f>Data!S31</f>
        <v>34</v>
      </c>
      <c r="R28" s="3">
        <f>Data!T31</f>
        <v>39</v>
      </c>
      <c r="S28" s="3">
        <f>Data!U31</f>
        <v>39</v>
      </c>
      <c r="T28" s="3">
        <f>Data!V31</f>
        <v>38</v>
      </c>
      <c r="U28" s="3">
        <f>Data!W31</f>
        <v>34</v>
      </c>
      <c r="V28" s="3">
        <f>Data!X31</f>
        <v>34</v>
      </c>
      <c r="W28" s="3">
        <f>Data!Y31</f>
        <v>34</v>
      </c>
      <c r="X28" s="3">
        <f>Data!Z31</f>
        <v>56</v>
      </c>
      <c r="Y28" s="3">
        <f>Data!AA31</f>
        <v>39</v>
      </c>
      <c r="Z28" s="3">
        <f>Data!AB31</f>
        <v>47</v>
      </c>
      <c r="AA28" s="3">
        <f>Data!AC31</f>
        <v>29</v>
      </c>
      <c r="AB28" s="60"/>
      <c r="AC28" s="42"/>
    </row>
    <row r="29" spans="1:29" x14ac:dyDescent="0.25">
      <c r="A29" s="2" t="s">
        <v>9</v>
      </c>
      <c r="B29" s="6">
        <f t="shared" ref="B29:K29" si="21">IF(B27&gt;0,+B28/B27,"-")</f>
        <v>0.48648648648648651</v>
      </c>
      <c r="C29" s="6">
        <f t="shared" si="21"/>
        <v>0.5714285714285714</v>
      </c>
      <c r="D29" s="6">
        <f t="shared" si="21"/>
        <v>0.59183673469387754</v>
      </c>
      <c r="E29" s="7">
        <f t="shared" si="21"/>
        <v>0.52</v>
      </c>
      <c r="F29" s="7">
        <f t="shared" si="21"/>
        <v>0.61702127659574468</v>
      </c>
      <c r="G29" s="7">
        <f t="shared" si="21"/>
        <v>0.52631578947368418</v>
      </c>
      <c r="H29" s="7">
        <f t="shared" si="21"/>
        <v>0.48214285714285715</v>
      </c>
      <c r="I29" s="7">
        <f t="shared" si="21"/>
        <v>0.7</v>
      </c>
      <c r="J29" s="6">
        <f t="shared" si="21"/>
        <v>0.80952380952380953</v>
      </c>
      <c r="K29" s="6">
        <f t="shared" si="21"/>
        <v>0.56097560975609762</v>
      </c>
      <c r="L29" s="6">
        <f t="shared" ref="L29:Q29" si="22">IF(L27&gt;0,+L28/L27,"-")</f>
        <v>0.61764705882352944</v>
      </c>
      <c r="M29" s="6">
        <f t="shared" si="22"/>
        <v>0.43835616438356162</v>
      </c>
      <c r="N29" s="6">
        <f t="shared" si="22"/>
        <v>0.55932203389830504</v>
      </c>
      <c r="O29" s="6">
        <f t="shared" si="22"/>
        <v>0.64102564102564108</v>
      </c>
      <c r="P29" s="6">
        <f t="shared" si="22"/>
        <v>0.625</v>
      </c>
      <c r="Q29" s="6">
        <f t="shared" si="22"/>
        <v>0.64150943396226412</v>
      </c>
      <c r="R29" s="6">
        <f t="shared" ref="R29:AA29" si="23">IF(R27&gt;0,+R28/R27,"-")</f>
        <v>0.67241379310344829</v>
      </c>
      <c r="S29" s="6">
        <f t="shared" si="23"/>
        <v>0.67241379310344829</v>
      </c>
      <c r="T29" s="6">
        <f t="shared" si="23"/>
        <v>0.66666666666666663</v>
      </c>
      <c r="U29" s="6">
        <f t="shared" si="23"/>
        <v>0.66666666666666663</v>
      </c>
      <c r="V29" s="6">
        <f t="shared" si="23"/>
        <v>0.62962962962962965</v>
      </c>
      <c r="W29" s="6">
        <f t="shared" si="23"/>
        <v>0.58620689655172409</v>
      </c>
      <c r="X29" s="6">
        <f t="shared" ref="X29:Y29" si="24">IF(X27&gt;0,+X28/X27,"-")</f>
        <v>0.71794871794871795</v>
      </c>
      <c r="Y29" s="6">
        <f t="shared" si="24"/>
        <v>0.6964285714285714</v>
      </c>
      <c r="Z29" s="6">
        <f t="shared" ref="Z29" si="25">IF(Z27&gt;0,+Z28/Z27,"-")</f>
        <v>0.78333333333333333</v>
      </c>
      <c r="AA29" s="6">
        <f t="shared" si="23"/>
        <v>0.59183673469387754</v>
      </c>
      <c r="AB29" s="60"/>
      <c r="AC29" s="42"/>
    </row>
    <row r="30" spans="1:29" s="26" customFormat="1" ht="12.75" customHeight="1" thickBot="1" x14ac:dyDescent="0.3">
      <c r="A30" s="22" t="s">
        <v>10</v>
      </c>
      <c r="B30" s="29"/>
      <c r="C30" s="29"/>
      <c r="D30" s="30"/>
      <c r="E30" s="25">
        <f>+SUM(B28:E28)/+SUM(B27:E27)</f>
        <v>0.546875</v>
      </c>
      <c r="F30" s="25">
        <f>+SUM(C28:F28)/+SUM(C27:F27)</f>
        <v>0.57425742574257421</v>
      </c>
      <c r="G30" s="25">
        <f>+SUM(D28:G28)/+SUM(D27:G27)</f>
        <v>0.56521739130434778</v>
      </c>
      <c r="H30" s="25">
        <f t="shared" ref="H30:O30" si="26">+SUM(E28:H28)/+SUM(E27:H27)</f>
        <v>0.53403141361256545</v>
      </c>
      <c r="I30" s="25">
        <f t="shared" si="26"/>
        <v>0.58115183246073299</v>
      </c>
      <c r="J30" s="25">
        <f t="shared" si="26"/>
        <v>0.62365591397849462</v>
      </c>
      <c r="K30" s="25">
        <f t="shared" si="26"/>
        <v>0.62962962962962965</v>
      </c>
      <c r="L30" s="25">
        <f t="shared" si="26"/>
        <v>0.67664670658682635</v>
      </c>
      <c r="M30" s="25">
        <f t="shared" si="26"/>
        <v>0.57894736842105265</v>
      </c>
      <c r="N30" s="25">
        <f t="shared" si="26"/>
        <v>0.52657004830917875</v>
      </c>
      <c r="O30" s="25">
        <f t="shared" si="26"/>
        <v>0.54146341463414638</v>
      </c>
      <c r="P30" s="25">
        <f t="shared" ref="P30:Z30" si="27">+SUM(M28:P28)/+SUM(M27:P27)</f>
        <v>0.54794520547945202</v>
      </c>
      <c r="Q30" s="25">
        <f t="shared" si="27"/>
        <v>0.61306532663316582</v>
      </c>
      <c r="R30" s="25">
        <f t="shared" si="27"/>
        <v>0.64646464646464652</v>
      </c>
      <c r="S30" s="25">
        <f t="shared" si="27"/>
        <v>0.65437788018433185</v>
      </c>
      <c r="T30" s="25">
        <f t="shared" si="27"/>
        <v>0.66371681415929207</v>
      </c>
      <c r="U30" s="25">
        <f t="shared" si="27"/>
        <v>0.6696428571428571</v>
      </c>
      <c r="V30" s="25">
        <f t="shared" si="27"/>
        <v>0.65909090909090906</v>
      </c>
      <c r="W30" s="25">
        <f t="shared" si="27"/>
        <v>0.63636363636363635</v>
      </c>
      <c r="X30" s="25">
        <f t="shared" si="27"/>
        <v>0.65560165975103735</v>
      </c>
      <c r="Y30" s="25">
        <f t="shared" si="27"/>
        <v>0.66260162601626016</v>
      </c>
      <c r="Z30" s="25">
        <f t="shared" si="27"/>
        <v>0.69841269841269837</v>
      </c>
      <c r="AA30" s="57">
        <f>+SUM(X28:AA28)/+SUM(X27:AA27)</f>
        <v>0.70370370370370372</v>
      </c>
      <c r="AB30" s="61"/>
      <c r="AC30" s="43"/>
    </row>
    <row r="31" spans="1:29" ht="7.5" customHeight="1" thickBot="1" x14ac:dyDescent="0.3"/>
    <row r="32" spans="1:29" x14ac:dyDescent="0.25">
      <c r="A32" s="79" t="s">
        <v>13</v>
      </c>
      <c r="B32" s="80"/>
      <c r="C32" s="80"/>
      <c r="D32" s="80"/>
      <c r="E32" s="80"/>
      <c r="F32" s="80"/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2"/>
      <c r="AC32" s="42" t="str">
        <f>+A32</f>
        <v>All Entering Freshmen</v>
      </c>
    </row>
    <row r="33" spans="1:29" x14ac:dyDescent="0.25">
      <c r="A33" s="2" t="s">
        <v>5</v>
      </c>
      <c r="B33" s="3">
        <v>1991</v>
      </c>
      <c r="C33" s="3">
        <v>1992</v>
      </c>
      <c r="D33" s="3">
        <v>1993</v>
      </c>
      <c r="E33" s="3">
        <v>1994</v>
      </c>
      <c r="F33" s="3">
        <v>1995</v>
      </c>
      <c r="G33" s="3">
        <v>1996</v>
      </c>
      <c r="H33" s="3">
        <v>1997</v>
      </c>
      <c r="I33" s="3">
        <v>1998</v>
      </c>
      <c r="J33" s="3">
        <v>1999</v>
      </c>
      <c r="K33" s="3">
        <v>2000</v>
      </c>
      <c r="L33" s="3">
        <v>2001</v>
      </c>
      <c r="M33" s="3">
        <v>2002</v>
      </c>
      <c r="N33" s="3">
        <f t="shared" ref="N33:AA33" si="28">N$4-7</f>
        <v>2003</v>
      </c>
      <c r="O33" s="3">
        <f t="shared" si="28"/>
        <v>2004</v>
      </c>
      <c r="P33" s="3">
        <f t="shared" si="28"/>
        <v>2005</v>
      </c>
      <c r="Q33" s="3">
        <f t="shared" si="28"/>
        <v>2006</v>
      </c>
      <c r="R33" s="3">
        <f t="shared" si="28"/>
        <v>2007</v>
      </c>
      <c r="S33" s="3">
        <f t="shared" si="28"/>
        <v>2008</v>
      </c>
      <c r="T33" s="3">
        <f t="shared" si="28"/>
        <v>2009</v>
      </c>
      <c r="U33" s="3">
        <f t="shared" si="28"/>
        <v>2010</v>
      </c>
      <c r="V33" s="3">
        <f t="shared" si="28"/>
        <v>2011</v>
      </c>
      <c r="W33" s="3">
        <f t="shared" si="28"/>
        <v>2012</v>
      </c>
      <c r="X33" s="3">
        <f t="shared" si="28"/>
        <v>2013</v>
      </c>
      <c r="Y33" s="3">
        <f t="shared" si="28"/>
        <v>2014</v>
      </c>
      <c r="Z33" s="3">
        <f t="shared" si="28"/>
        <v>2015</v>
      </c>
      <c r="AA33" s="3">
        <f t="shared" si="28"/>
        <v>2016</v>
      </c>
      <c r="AB33" s="60"/>
      <c r="AC33" s="46">
        <f>+SUM(X35:AA35)</f>
        <v>24129</v>
      </c>
    </row>
    <row r="34" spans="1:29" x14ac:dyDescent="0.25">
      <c r="A34" s="4" t="s">
        <v>6</v>
      </c>
      <c r="B34" s="5">
        <v>1997</v>
      </c>
      <c r="C34" s="5">
        <v>1998</v>
      </c>
      <c r="D34" s="5">
        <v>1999</v>
      </c>
      <c r="E34" s="5">
        <v>2000</v>
      </c>
      <c r="F34" s="5">
        <v>2001</v>
      </c>
      <c r="G34" s="5">
        <v>2002</v>
      </c>
      <c r="H34" s="5">
        <v>2003</v>
      </c>
      <c r="I34" s="5">
        <v>2004</v>
      </c>
      <c r="J34" s="5">
        <v>2005</v>
      </c>
      <c r="K34" s="5">
        <v>2006</v>
      </c>
      <c r="L34" s="5">
        <v>2007</v>
      </c>
      <c r="M34" s="5">
        <v>2008</v>
      </c>
      <c r="N34" s="5">
        <f t="shared" ref="N34:AA34" si="29">N$4-1</f>
        <v>2009</v>
      </c>
      <c r="O34" s="5">
        <f t="shared" si="29"/>
        <v>2010</v>
      </c>
      <c r="P34" s="5">
        <f t="shared" si="29"/>
        <v>2011</v>
      </c>
      <c r="Q34" s="5">
        <f t="shared" si="29"/>
        <v>2012</v>
      </c>
      <c r="R34" s="5">
        <f t="shared" si="29"/>
        <v>2013</v>
      </c>
      <c r="S34" s="5">
        <f t="shared" si="29"/>
        <v>2014</v>
      </c>
      <c r="T34" s="5">
        <f t="shared" si="29"/>
        <v>2015</v>
      </c>
      <c r="U34" s="5">
        <f t="shared" si="29"/>
        <v>2016</v>
      </c>
      <c r="V34" s="5">
        <f t="shared" si="29"/>
        <v>2017</v>
      </c>
      <c r="W34" s="5">
        <f t="shared" si="29"/>
        <v>2018</v>
      </c>
      <c r="X34" s="5">
        <f t="shared" si="29"/>
        <v>2019</v>
      </c>
      <c r="Y34" s="5">
        <f t="shared" si="29"/>
        <v>2020</v>
      </c>
      <c r="Z34" s="5">
        <f t="shared" si="29"/>
        <v>2021</v>
      </c>
      <c r="AA34" s="5">
        <f t="shared" si="29"/>
        <v>2022</v>
      </c>
      <c r="AB34" s="60"/>
      <c r="AC34" s="43">
        <f>+AA38</f>
        <v>0.72580712006299475</v>
      </c>
    </row>
    <row r="35" spans="1:29" x14ac:dyDescent="0.25">
      <c r="A35" s="2" t="s">
        <v>7</v>
      </c>
      <c r="B35" s="15">
        <f>Data!D32</f>
        <v>3441</v>
      </c>
      <c r="C35" s="15">
        <f>Data!E32</f>
        <v>3588</v>
      </c>
      <c r="D35" s="15">
        <f>Data!F32</f>
        <v>3432</v>
      </c>
      <c r="E35" s="15">
        <f>Data!G32</f>
        <v>3589</v>
      </c>
      <c r="F35" s="15">
        <f>Data!H32</f>
        <v>4170</v>
      </c>
      <c r="G35" s="15">
        <f>Data!I32</f>
        <v>3929</v>
      </c>
      <c r="H35" s="15">
        <f>Data!J32</f>
        <v>4259</v>
      </c>
      <c r="I35" s="15">
        <f>Data!K32</f>
        <v>4263</v>
      </c>
      <c r="J35" s="15">
        <f>Data!L32</f>
        <v>4546</v>
      </c>
      <c r="K35" s="15">
        <f>Data!M32</f>
        <v>5047</v>
      </c>
      <c r="L35" s="47">
        <f>Data!N32</f>
        <v>4962</v>
      </c>
      <c r="M35" s="47">
        <f>Data!O32</f>
        <v>5377</v>
      </c>
      <c r="N35" s="47">
        <f>Data!P32</f>
        <v>5542</v>
      </c>
      <c r="O35" s="47">
        <f>Data!Q32</f>
        <v>5121</v>
      </c>
      <c r="P35" s="47">
        <f>Data!R32</f>
        <v>5003</v>
      </c>
      <c r="Q35" s="47">
        <f>Data!S32</f>
        <v>5605</v>
      </c>
      <c r="R35" s="47">
        <f>Data!T32</f>
        <v>5540</v>
      </c>
      <c r="S35" s="47">
        <f>Data!U32</f>
        <v>5814</v>
      </c>
      <c r="T35" s="47">
        <f>Data!V32</f>
        <v>5519</v>
      </c>
      <c r="U35" s="47">
        <f>Data!W32</f>
        <v>5143</v>
      </c>
      <c r="V35" s="47">
        <f>Data!X32</f>
        <v>5652</v>
      </c>
      <c r="W35" s="47">
        <f>Data!Y32</f>
        <v>5424</v>
      </c>
      <c r="X35" s="47">
        <f>Data!Z32</f>
        <v>5783</v>
      </c>
      <c r="Y35" s="47">
        <f>Data!AA32</f>
        <v>5802</v>
      </c>
      <c r="Z35" s="47">
        <f>Data!AB32</f>
        <v>6169</v>
      </c>
      <c r="AA35" s="47">
        <f>Data!AC32</f>
        <v>6375</v>
      </c>
      <c r="AB35" s="60"/>
      <c r="AC35" s="42"/>
    </row>
    <row r="36" spans="1:29" x14ac:dyDescent="0.25">
      <c r="A36" s="2" t="s">
        <v>8</v>
      </c>
      <c r="B36" s="15">
        <f>Data!D33</f>
        <v>2223</v>
      </c>
      <c r="C36" s="15">
        <f>Data!E33</f>
        <v>2197</v>
      </c>
      <c r="D36" s="15">
        <f>Data!F33</f>
        <v>2190</v>
      </c>
      <c r="E36" s="15">
        <f>Data!G33</f>
        <v>2319</v>
      </c>
      <c r="F36" s="15">
        <f>Data!H33</f>
        <v>2727</v>
      </c>
      <c r="G36" s="15">
        <f>Data!I33</f>
        <v>2626</v>
      </c>
      <c r="H36" s="15">
        <f>Data!J33</f>
        <v>2893</v>
      </c>
      <c r="I36" s="15">
        <f>Data!K33</f>
        <v>2826</v>
      </c>
      <c r="J36" s="15">
        <f>Data!L33</f>
        <v>3009</v>
      </c>
      <c r="K36" s="15">
        <f>Data!M33</f>
        <v>3317</v>
      </c>
      <c r="L36" s="47">
        <f>Data!N33</f>
        <v>3347</v>
      </c>
      <c r="M36" s="47">
        <f>Data!O33</f>
        <v>3583</v>
      </c>
      <c r="N36" s="47">
        <f>Data!P33</f>
        <v>3715</v>
      </c>
      <c r="O36" s="47">
        <f>Data!Q33</f>
        <v>3485</v>
      </c>
      <c r="P36" s="47">
        <f>Data!R33</f>
        <v>3429</v>
      </c>
      <c r="Q36" s="47">
        <f>Data!S33</f>
        <v>3823</v>
      </c>
      <c r="R36" s="47">
        <f>Data!T33</f>
        <v>3869</v>
      </c>
      <c r="S36" s="47">
        <f>Data!U33</f>
        <v>4061</v>
      </c>
      <c r="T36" s="47">
        <f>Data!V33</f>
        <v>3954</v>
      </c>
      <c r="U36" s="47">
        <f>Data!W33</f>
        <v>3599</v>
      </c>
      <c r="V36" s="47">
        <f>Data!X33</f>
        <v>3890</v>
      </c>
      <c r="W36" s="47">
        <f>Data!Y33</f>
        <v>3839</v>
      </c>
      <c r="X36" s="47">
        <f>Data!Z33</f>
        <v>3990</v>
      </c>
      <c r="Y36" s="47">
        <f>Data!AA33</f>
        <v>4198</v>
      </c>
      <c r="Z36" s="47">
        <f>Data!AB33</f>
        <v>4565</v>
      </c>
      <c r="AA36" s="47">
        <f>Data!AC33</f>
        <v>4760</v>
      </c>
      <c r="AB36" s="60"/>
      <c r="AC36" s="42"/>
    </row>
    <row r="37" spans="1:29" x14ac:dyDescent="0.25">
      <c r="A37" s="2" t="s">
        <v>9</v>
      </c>
      <c r="B37" s="6">
        <f t="shared" ref="B37:K37" si="30">IF(B35&gt;0,+B36/B35,"-")</f>
        <v>0.64603312990409767</v>
      </c>
      <c r="C37" s="6">
        <f t="shared" si="30"/>
        <v>0.6123188405797102</v>
      </c>
      <c r="D37" s="6">
        <f t="shared" si="30"/>
        <v>0.63811188811188813</v>
      </c>
      <c r="E37" s="7">
        <f t="shared" si="30"/>
        <v>0.64614098634717188</v>
      </c>
      <c r="F37" s="7">
        <f t="shared" si="30"/>
        <v>0.65395683453237408</v>
      </c>
      <c r="G37" s="7">
        <f t="shared" si="30"/>
        <v>0.66836345125986252</v>
      </c>
      <c r="H37" s="7">
        <f t="shared" si="30"/>
        <v>0.67926743366987552</v>
      </c>
      <c r="I37" s="7">
        <f t="shared" si="30"/>
        <v>0.66291344123856444</v>
      </c>
      <c r="J37" s="6">
        <f t="shared" si="30"/>
        <v>0.6619005719313682</v>
      </c>
      <c r="K37" s="6">
        <f t="shared" si="30"/>
        <v>0.65722211214582915</v>
      </c>
      <c r="L37" s="6">
        <f t="shared" ref="L37:Q37" si="31">IF(L35&gt;0,+L36/L35,"-")</f>
        <v>0.67452640064490121</v>
      </c>
      <c r="M37" s="6">
        <f t="shared" si="31"/>
        <v>0.6663567044820532</v>
      </c>
      <c r="N37" s="6">
        <f t="shared" si="31"/>
        <v>0.67033561891014071</v>
      </c>
      <c r="O37" s="6">
        <f t="shared" si="31"/>
        <v>0.68053114626049604</v>
      </c>
      <c r="P37" s="6">
        <f t="shared" si="31"/>
        <v>0.68538876673995608</v>
      </c>
      <c r="Q37" s="6">
        <f t="shared" si="31"/>
        <v>0.68206958073148971</v>
      </c>
      <c r="R37" s="6">
        <f t="shared" ref="R37:AA37" si="32">IF(R35&gt;0,+R36/R35,"-")</f>
        <v>0.69837545126353795</v>
      </c>
      <c r="S37" s="6">
        <f t="shared" si="32"/>
        <v>0.6984864121087031</v>
      </c>
      <c r="T37" s="6">
        <f t="shared" si="32"/>
        <v>0.71643413661895272</v>
      </c>
      <c r="U37" s="6">
        <f t="shared" si="32"/>
        <v>0.69978611705230409</v>
      </c>
      <c r="V37" s="6">
        <f t="shared" si="32"/>
        <v>0.68825194621372965</v>
      </c>
      <c r="W37" s="6">
        <f t="shared" si="32"/>
        <v>0.70778023598820061</v>
      </c>
      <c r="X37" s="6">
        <f t="shared" ref="X37:Y37" si="33">IF(X35&gt;0,+X36/X35,"-")</f>
        <v>0.68995331143005356</v>
      </c>
      <c r="Y37" s="6">
        <f t="shared" si="33"/>
        <v>0.72354360565322307</v>
      </c>
      <c r="Z37" s="6">
        <f t="shared" ref="Z37" si="34">IF(Z35&gt;0,+Z36/Z35,"-")</f>
        <v>0.73999027395039718</v>
      </c>
      <c r="AA37" s="6">
        <f t="shared" si="32"/>
        <v>0.7466666666666667</v>
      </c>
      <c r="AB37" s="60"/>
      <c r="AC37" s="42"/>
    </row>
    <row r="38" spans="1:29" ht="12.75" customHeight="1" thickBot="1" x14ac:dyDescent="0.3">
      <c r="A38" s="22" t="s">
        <v>10</v>
      </c>
      <c r="B38" s="27"/>
      <c r="C38" s="27"/>
      <c r="D38" s="28"/>
      <c r="E38" s="25">
        <f>+SUM(B36:E36)/+SUM(B35:E35)</f>
        <v>0.63551601423487547</v>
      </c>
      <c r="F38" s="25">
        <f>+SUM(C36:F36)/+SUM(C35:F35)</f>
        <v>0.63827051897963327</v>
      </c>
      <c r="G38" s="25">
        <f>+SUM(D36:G36)/+SUM(D35:G35)</f>
        <v>0.6522486772486773</v>
      </c>
      <c r="H38" s="25">
        <f t="shared" ref="H38:O38" si="35">+SUM(E36:H36)/+SUM(E35:H35)</f>
        <v>0.66250705461842352</v>
      </c>
      <c r="I38" s="25">
        <f t="shared" si="35"/>
        <v>0.66614523795198843</v>
      </c>
      <c r="J38" s="25">
        <f t="shared" si="35"/>
        <v>0.66800023533564745</v>
      </c>
      <c r="K38" s="25">
        <f t="shared" si="35"/>
        <v>0.66491857576593982</v>
      </c>
      <c r="L38" s="25">
        <f t="shared" si="35"/>
        <v>0.66420448506748853</v>
      </c>
      <c r="M38" s="25">
        <f t="shared" si="35"/>
        <v>0.66506120810756575</v>
      </c>
      <c r="N38" s="25">
        <f t="shared" si="35"/>
        <v>0.66714449541284404</v>
      </c>
      <c r="O38" s="25">
        <f t="shared" si="35"/>
        <v>0.67279306732692123</v>
      </c>
      <c r="P38" s="25">
        <f t="shared" ref="P38:Z38" si="36">+SUM(M36:P36)/+SUM(M35:P35)</f>
        <v>0.67537898588604284</v>
      </c>
      <c r="Q38" s="25">
        <f t="shared" si="36"/>
        <v>0.67942268816698792</v>
      </c>
      <c r="R38" s="25">
        <f t="shared" si="36"/>
        <v>0.68672716159669001</v>
      </c>
      <c r="S38" s="25">
        <f t="shared" si="36"/>
        <v>0.69128494672616336</v>
      </c>
      <c r="T38" s="25">
        <f t="shared" si="36"/>
        <v>0.69877213275202421</v>
      </c>
      <c r="U38" s="25">
        <f t="shared" si="36"/>
        <v>0.70326126453488369</v>
      </c>
      <c r="V38" s="25">
        <f t="shared" si="36"/>
        <v>0.70065075921908893</v>
      </c>
      <c r="W38" s="25">
        <f t="shared" si="36"/>
        <v>0.7030085564449351</v>
      </c>
      <c r="X38" s="25">
        <f t="shared" si="36"/>
        <v>0.69620943550586312</v>
      </c>
      <c r="Y38" s="25">
        <f t="shared" si="36"/>
        <v>0.70239618728211461</v>
      </c>
      <c r="Z38" s="25">
        <f t="shared" si="36"/>
        <v>0.71585123824316166</v>
      </c>
      <c r="AA38" s="57">
        <f>+SUM(X36:AA36)/+SUM(X35:AA35)</f>
        <v>0.72580712006299475</v>
      </c>
      <c r="AB38" s="61"/>
      <c r="AC38" s="43"/>
    </row>
    <row r="40" spans="1:29" x14ac:dyDescent="0.25">
      <c r="A40" s="53" t="s">
        <v>14</v>
      </c>
    </row>
    <row r="41" spans="1:29" x14ac:dyDescent="0.25">
      <c r="A41" s="53" t="s">
        <v>15</v>
      </c>
    </row>
    <row r="42" spans="1:29" x14ac:dyDescent="0.25">
      <c r="A42" s="54" t="s">
        <v>16</v>
      </c>
    </row>
    <row r="43" spans="1:29" x14ac:dyDescent="0.25">
      <c r="A43" s="53" t="s">
        <v>17</v>
      </c>
    </row>
    <row r="44" spans="1:29" x14ac:dyDescent="0.25">
      <c r="A44" s="52" t="s">
        <v>18</v>
      </c>
    </row>
    <row r="45" spans="1:29" ht="6" customHeight="1" x14ac:dyDescent="0.25">
      <c r="A45" s="52"/>
    </row>
    <row r="46" spans="1:29" x14ac:dyDescent="0.25">
      <c r="A46" s="53" t="s">
        <v>19</v>
      </c>
    </row>
    <row r="47" spans="1:29" x14ac:dyDescent="0.25">
      <c r="A47" s="53" t="s">
        <v>85</v>
      </c>
    </row>
    <row r="48" spans="1:29" x14ac:dyDescent="0.25">
      <c r="A48" s="53" t="s">
        <v>20</v>
      </c>
    </row>
    <row r="49" spans="1:27" x14ac:dyDescent="0.25">
      <c r="A49" s="55" t="s">
        <v>21</v>
      </c>
      <c r="AA49" s="51"/>
    </row>
    <row r="50" spans="1:27" x14ac:dyDescent="0.25">
      <c r="A50" s="75" t="s">
        <v>79</v>
      </c>
      <c r="H50" s="66"/>
      <c r="I50" s="67"/>
      <c r="J50" s="66"/>
      <c r="K50" s="66"/>
      <c r="L50" s="66"/>
      <c r="M50" s="56"/>
      <c r="N50" s="56"/>
      <c r="O50" s="56"/>
      <c r="P50" s="56"/>
      <c r="Q50" s="56"/>
      <c r="R50" s="56"/>
      <c r="S50" s="65"/>
      <c r="T50" s="66"/>
      <c r="U50" s="66"/>
      <c r="V50" s="66"/>
      <c r="W50" s="66"/>
      <c r="X50" s="66"/>
      <c r="Y50" s="66"/>
      <c r="Z50" s="66"/>
    </row>
  </sheetData>
  <mergeCells count="7">
    <mergeCell ref="AC3:AC4"/>
    <mergeCell ref="A6:AA6"/>
    <mergeCell ref="AA1:AA3"/>
    <mergeCell ref="A24:AA24"/>
    <mergeCell ref="A32:AA32"/>
    <mergeCell ref="A8:AA8"/>
    <mergeCell ref="A16:AA16"/>
  </mergeCells>
  <phoneticPr fontId="0" type="noConversion"/>
  <hyperlinks>
    <hyperlink ref="A50" r:id="rId1"/>
  </hyperlinks>
  <printOptions horizontalCentered="1" verticalCentered="1"/>
  <pageMargins left="0.5" right="0.5" top="0.52" bottom="0.73" header="0.5" footer="0.5"/>
  <pageSetup scale="76" orientation="landscape" r:id="rId2"/>
  <headerFooter alignWithMargins="0">
    <oddHeader xml:space="preserve">&amp;C&amp;"Arial Rounded MT Bold,Bold"&amp;16
</oddHeader>
    <oddFooter>&amp;LPBA: &amp;Z&amp;F&amp;R&amp;D</oddFooter>
  </headerFooter>
  <ignoredErrors>
    <ignoredError sqref="E22:G22 E30:G30 E38:G38 E14:K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C130"/>
  <sheetViews>
    <sheetView zoomScaleNormal="100" workbookViewId="0">
      <pane ySplit="4" topLeftCell="A5" activePane="bottomLeft" state="frozen"/>
      <selection pane="bottomLeft"/>
    </sheetView>
  </sheetViews>
  <sheetFormatPr defaultColWidth="7.5546875" defaultRowHeight="13.2" outlineLevelCol="1" x14ac:dyDescent="0.25"/>
  <cols>
    <col min="1" max="1" width="29.44140625" style="10" customWidth="1"/>
    <col min="2" max="13" width="8.109375" style="9" hidden="1" customWidth="1" outlineLevel="1"/>
    <col min="14" max="14" width="8.109375" style="9" customWidth="1" collapsed="1"/>
    <col min="15" max="26" width="8.109375" style="9" customWidth="1"/>
    <col min="27" max="27" width="11.33203125" style="9" customWidth="1"/>
    <col min="28" max="28" width="2.5546875" style="10" customWidth="1"/>
    <col min="29" max="29" width="21" style="1" customWidth="1"/>
    <col min="30" max="30" width="3.33203125" style="10" customWidth="1"/>
    <col min="31" max="16384" width="7.5546875" style="10"/>
  </cols>
  <sheetData>
    <row r="1" spans="1:29" ht="15.6" x14ac:dyDescent="0.3">
      <c r="A1" s="69" t="str">
        <f>Main!A1</f>
        <v>University of Colorado Boulder -- Graduation rates from CU Boulder of entering freshmen cohorts</v>
      </c>
      <c r="AA1" s="78" t="s">
        <v>0</v>
      </c>
    </row>
    <row r="2" spans="1:29" x14ac:dyDescent="0.25">
      <c r="A2" s="1" t="s">
        <v>22</v>
      </c>
      <c r="AA2" s="78"/>
    </row>
    <row r="3" spans="1:29" ht="24.75" customHeight="1" x14ac:dyDescent="0.25">
      <c r="A3" s="1"/>
      <c r="J3" s="71"/>
      <c r="N3" s="36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78"/>
      <c r="AC3" s="76" t="s">
        <v>78</v>
      </c>
    </row>
    <row r="4" spans="1:29" ht="26.4" x14ac:dyDescent="0.25">
      <c r="A4" s="38" t="s">
        <v>89</v>
      </c>
      <c r="B4" s="39">
        <v>1998</v>
      </c>
      <c r="C4" s="39">
        <v>1999</v>
      </c>
      <c r="D4" s="39">
        <v>2000</v>
      </c>
      <c r="E4" s="39">
        <v>2001</v>
      </c>
      <c r="F4" s="39">
        <v>2002</v>
      </c>
      <c r="G4" s="39">
        <v>2003</v>
      </c>
      <c r="H4" s="39">
        <v>2004</v>
      </c>
      <c r="I4" s="39">
        <v>2005</v>
      </c>
      <c r="J4" s="39">
        <v>2006</v>
      </c>
      <c r="K4" s="39">
        <v>2007</v>
      </c>
      <c r="L4" s="39">
        <v>2008</v>
      </c>
      <c r="M4" s="39">
        <v>2009</v>
      </c>
      <c r="N4" s="39">
        <v>2010</v>
      </c>
      <c r="O4" s="39">
        <v>2011</v>
      </c>
      <c r="P4" s="39">
        <v>2012</v>
      </c>
      <c r="Q4" s="63">
        <v>2013</v>
      </c>
      <c r="R4" s="63">
        <v>2014</v>
      </c>
      <c r="S4" s="63">
        <v>2015</v>
      </c>
      <c r="T4" s="63">
        <v>2016</v>
      </c>
      <c r="U4" s="63">
        <v>2017</v>
      </c>
      <c r="V4" s="63">
        <v>2018</v>
      </c>
      <c r="W4" s="63">
        <v>2019</v>
      </c>
      <c r="X4" s="63">
        <v>2020</v>
      </c>
      <c r="Y4" s="63">
        <v>2021</v>
      </c>
      <c r="Z4" s="63">
        <v>2022</v>
      </c>
      <c r="AA4" s="63">
        <v>2023</v>
      </c>
      <c r="AC4" s="76"/>
    </row>
    <row r="5" spans="1:29" ht="7.5" customHeight="1" x14ac:dyDescent="0.25"/>
    <row r="6" spans="1:29" x14ac:dyDescent="0.25">
      <c r="A6" s="77" t="s">
        <v>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9" ht="7.5" customHeight="1" thickBot="1" x14ac:dyDescent="0.3"/>
    <row r="8" spans="1:29" x14ac:dyDescent="0.25">
      <c r="A8" s="79" t="s">
        <v>11</v>
      </c>
      <c r="B8" s="80"/>
      <c r="C8" s="80"/>
      <c r="D8" s="80"/>
      <c r="E8" s="80"/>
      <c r="F8" s="80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2"/>
      <c r="AC8" s="42" t="str">
        <f>+A8</f>
        <v>Men's Basketball</v>
      </c>
    </row>
    <row r="9" spans="1:29" x14ac:dyDescent="0.25">
      <c r="A9" s="2" t="s">
        <v>5</v>
      </c>
      <c r="B9" s="3">
        <v>1991</v>
      </c>
      <c r="C9" s="3">
        <v>1992</v>
      </c>
      <c r="D9" s="3">
        <v>1993</v>
      </c>
      <c r="E9" s="3">
        <v>1994</v>
      </c>
      <c r="F9" s="3">
        <v>1995</v>
      </c>
      <c r="G9" s="3">
        <v>1996</v>
      </c>
      <c r="H9" s="3">
        <v>1997</v>
      </c>
      <c r="I9" s="3">
        <v>1998</v>
      </c>
      <c r="J9" s="3">
        <v>1999</v>
      </c>
      <c r="K9" s="3">
        <v>2000</v>
      </c>
      <c r="L9" s="3">
        <v>2001</v>
      </c>
      <c r="M9" s="3">
        <v>2002</v>
      </c>
      <c r="N9" s="3">
        <f t="shared" ref="N9:AA9" si="0">N$4-7</f>
        <v>2003</v>
      </c>
      <c r="O9" s="3">
        <f t="shared" si="0"/>
        <v>2004</v>
      </c>
      <c r="P9" s="50">
        <f t="shared" si="0"/>
        <v>2005</v>
      </c>
      <c r="Q9" s="50">
        <f t="shared" si="0"/>
        <v>2006</v>
      </c>
      <c r="R9" s="50">
        <f t="shared" si="0"/>
        <v>2007</v>
      </c>
      <c r="S9" s="50">
        <f t="shared" si="0"/>
        <v>2008</v>
      </c>
      <c r="T9" s="50">
        <f t="shared" si="0"/>
        <v>2009</v>
      </c>
      <c r="U9" s="50">
        <f t="shared" si="0"/>
        <v>2010</v>
      </c>
      <c r="V9" s="50">
        <f t="shared" si="0"/>
        <v>2011</v>
      </c>
      <c r="W9" s="50">
        <f t="shared" si="0"/>
        <v>2012</v>
      </c>
      <c r="X9" s="50">
        <f t="shared" si="0"/>
        <v>2013</v>
      </c>
      <c r="Y9" s="50">
        <f t="shared" si="0"/>
        <v>2014</v>
      </c>
      <c r="Z9" s="50">
        <f t="shared" si="0"/>
        <v>2015</v>
      </c>
      <c r="AA9" s="50">
        <f t="shared" si="0"/>
        <v>2016</v>
      </c>
      <c r="AB9" s="60"/>
      <c r="AC9" s="42">
        <f>+SUM(X11:AA11)</f>
        <v>11</v>
      </c>
    </row>
    <row r="10" spans="1:29" x14ac:dyDescent="0.25">
      <c r="A10" s="40" t="s">
        <v>6</v>
      </c>
      <c r="B10" s="41">
        <v>1997</v>
      </c>
      <c r="C10" s="41">
        <v>1998</v>
      </c>
      <c r="D10" s="41">
        <v>1999</v>
      </c>
      <c r="E10" s="41">
        <v>2000</v>
      </c>
      <c r="F10" s="41">
        <v>2001</v>
      </c>
      <c r="G10" s="41">
        <v>2002</v>
      </c>
      <c r="H10" s="41">
        <v>2003</v>
      </c>
      <c r="I10" s="41">
        <v>2004</v>
      </c>
      <c r="J10" s="41">
        <v>2005</v>
      </c>
      <c r="K10" s="41">
        <v>2006</v>
      </c>
      <c r="L10" s="41">
        <v>2007</v>
      </c>
      <c r="M10" s="41">
        <v>2008</v>
      </c>
      <c r="N10" s="41">
        <f t="shared" ref="N10:AA10" si="1">N$4-1</f>
        <v>2009</v>
      </c>
      <c r="O10" s="41">
        <f t="shared" si="1"/>
        <v>2010</v>
      </c>
      <c r="P10" s="49">
        <f t="shared" si="1"/>
        <v>2011</v>
      </c>
      <c r="Q10" s="49">
        <f t="shared" si="1"/>
        <v>2012</v>
      </c>
      <c r="R10" s="49">
        <f t="shared" si="1"/>
        <v>2013</v>
      </c>
      <c r="S10" s="49">
        <f t="shared" si="1"/>
        <v>2014</v>
      </c>
      <c r="T10" s="49">
        <f t="shared" si="1"/>
        <v>2015</v>
      </c>
      <c r="U10" s="49">
        <f t="shared" si="1"/>
        <v>2016</v>
      </c>
      <c r="V10" s="49">
        <f t="shared" si="1"/>
        <v>2017</v>
      </c>
      <c r="W10" s="49">
        <f t="shared" si="1"/>
        <v>2018</v>
      </c>
      <c r="X10" s="49">
        <f t="shared" si="1"/>
        <v>2019</v>
      </c>
      <c r="Y10" s="49">
        <f t="shared" si="1"/>
        <v>2020</v>
      </c>
      <c r="Z10" s="49">
        <f t="shared" si="1"/>
        <v>2021</v>
      </c>
      <c r="AA10" s="49">
        <f t="shared" si="1"/>
        <v>2022</v>
      </c>
      <c r="AB10" s="60"/>
      <c r="AC10" s="43">
        <f>+AA14</f>
        <v>0.45454545454545453</v>
      </c>
    </row>
    <row r="11" spans="1:29" x14ac:dyDescent="0.25">
      <c r="A11" s="2" t="s">
        <v>7</v>
      </c>
      <c r="B11" s="3">
        <f>Data!D2</f>
        <v>4</v>
      </c>
      <c r="C11" s="3">
        <f>Data!E2</f>
        <v>4</v>
      </c>
      <c r="D11" s="3">
        <f>Data!F2</f>
        <v>5</v>
      </c>
      <c r="E11" s="3">
        <f>Data!G2</f>
        <v>4</v>
      </c>
      <c r="F11" s="3">
        <f>Data!H2</f>
        <v>3</v>
      </c>
      <c r="G11" s="3">
        <f>Data!I2</f>
        <v>2</v>
      </c>
      <c r="H11" s="3">
        <f>Data!J2</f>
        <v>5</v>
      </c>
      <c r="I11" s="3">
        <f>Data!K2</f>
        <v>4</v>
      </c>
      <c r="J11" s="3">
        <f>Data!L2</f>
        <v>2</v>
      </c>
      <c r="K11" s="3">
        <f>Data!M2</f>
        <v>3</v>
      </c>
      <c r="L11" s="3">
        <f>Data!N2</f>
        <v>2</v>
      </c>
      <c r="M11" s="3">
        <f>Data!O2</f>
        <v>4</v>
      </c>
      <c r="N11" s="3">
        <f>Data!P2</f>
        <v>2</v>
      </c>
      <c r="O11" s="3">
        <f>Data!Q2</f>
        <v>2</v>
      </c>
      <c r="P11" s="50">
        <f>Data!R2</f>
        <v>1</v>
      </c>
      <c r="Q11" s="50">
        <f>Data!S2</f>
        <v>7</v>
      </c>
      <c r="R11" s="50">
        <f>Data!T2</f>
        <v>3</v>
      </c>
      <c r="S11" s="50">
        <f>Data!U2</f>
        <v>5</v>
      </c>
      <c r="T11" s="50">
        <f>Data!V2</f>
        <v>4</v>
      </c>
      <c r="U11" s="50">
        <f>Data!W2</f>
        <v>2</v>
      </c>
      <c r="V11" s="50">
        <f>Data!X2</f>
        <v>2</v>
      </c>
      <c r="W11" s="50">
        <f>Data!Y2</f>
        <v>6</v>
      </c>
      <c r="X11" s="50">
        <f>Data!Z2</f>
        <v>4</v>
      </c>
      <c r="Y11" s="50">
        <f>Data!AA2</f>
        <v>2</v>
      </c>
      <c r="Z11" s="50">
        <f>Data!AB2</f>
        <v>1</v>
      </c>
      <c r="AA11" s="50">
        <f>Data!AC2</f>
        <v>4</v>
      </c>
      <c r="AB11" s="60"/>
      <c r="AC11" s="42"/>
    </row>
    <row r="12" spans="1:29" x14ac:dyDescent="0.25">
      <c r="A12" s="2" t="s">
        <v>8</v>
      </c>
      <c r="B12" s="3">
        <f>Data!D3</f>
        <v>1</v>
      </c>
      <c r="C12" s="3">
        <f>Data!E3</f>
        <v>0</v>
      </c>
      <c r="D12" s="3">
        <f>Data!F3</f>
        <v>1</v>
      </c>
      <c r="E12" s="3">
        <f>Data!G3</f>
        <v>0</v>
      </c>
      <c r="F12" s="3">
        <f>Data!H3</f>
        <v>1</v>
      </c>
      <c r="G12" s="3">
        <f>Data!I3</f>
        <v>0</v>
      </c>
      <c r="H12" s="3">
        <f>Data!J3</f>
        <v>2</v>
      </c>
      <c r="I12" s="3">
        <f>Data!K3</f>
        <v>1</v>
      </c>
      <c r="J12" s="3">
        <f>Data!L3</f>
        <v>1</v>
      </c>
      <c r="K12" s="3">
        <f>Data!M3</f>
        <v>1</v>
      </c>
      <c r="L12" s="3">
        <f>Data!N3</f>
        <v>0</v>
      </c>
      <c r="M12" s="3">
        <f>Data!O3</f>
        <v>2</v>
      </c>
      <c r="N12" s="3">
        <f>Data!P3</f>
        <v>1</v>
      </c>
      <c r="O12" s="3">
        <f>Data!Q3</f>
        <v>1</v>
      </c>
      <c r="P12" s="50">
        <f>Data!R3</f>
        <v>0</v>
      </c>
      <c r="Q12" s="50">
        <f>Data!S3</f>
        <v>1</v>
      </c>
      <c r="R12" s="50">
        <f>Data!T3</f>
        <v>2</v>
      </c>
      <c r="S12" s="50">
        <f>Data!U3</f>
        <v>3</v>
      </c>
      <c r="T12" s="50">
        <f>Data!V3</f>
        <v>1</v>
      </c>
      <c r="U12" s="50">
        <f>Data!W3</f>
        <v>1</v>
      </c>
      <c r="V12" s="50">
        <f>Data!X3</f>
        <v>1</v>
      </c>
      <c r="W12" s="50">
        <f>Data!Y3</f>
        <v>5</v>
      </c>
      <c r="X12" s="50">
        <f>Data!Z3</f>
        <v>1</v>
      </c>
      <c r="Y12" s="50">
        <f>Data!AA3</f>
        <v>2</v>
      </c>
      <c r="Z12" s="50">
        <f>Data!AB3</f>
        <v>0</v>
      </c>
      <c r="AA12" s="50">
        <f>Data!AC3</f>
        <v>2</v>
      </c>
      <c r="AB12" s="60"/>
      <c r="AC12" s="42"/>
    </row>
    <row r="13" spans="1:29" x14ac:dyDescent="0.25">
      <c r="A13" s="2" t="s">
        <v>9</v>
      </c>
      <c r="B13" s="6">
        <f t="shared" ref="B13:K13" si="2">IF(B11&gt;0,+B12/B11,"-")</f>
        <v>0.25</v>
      </c>
      <c r="C13" s="6">
        <f t="shared" si="2"/>
        <v>0</v>
      </c>
      <c r="D13" s="6">
        <f t="shared" si="2"/>
        <v>0.2</v>
      </c>
      <c r="E13" s="7">
        <f t="shared" si="2"/>
        <v>0</v>
      </c>
      <c r="F13" s="7">
        <f t="shared" si="2"/>
        <v>0.33333333333333331</v>
      </c>
      <c r="G13" s="7">
        <f t="shared" si="2"/>
        <v>0</v>
      </c>
      <c r="H13" s="7">
        <f t="shared" si="2"/>
        <v>0.4</v>
      </c>
      <c r="I13" s="7">
        <f t="shared" si="2"/>
        <v>0.25</v>
      </c>
      <c r="J13" s="7">
        <f t="shared" si="2"/>
        <v>0.5</v>
      </c>
      <c r="K13" s="18">
        <f t="shared" si="2"/>
        <v>0.33333333333333331</v>
      </c>
      <c r="L13" s="7">
        <f t="shared" ref="L13:Q13" si="3">IF(L11&gt;0,+L12/L11,"-")</f>
        <v>0</v>
      </c>
      <c r="M13" s="7">
        <f t="shared" si="3"/>
        <v>0.5</v>
      </c>
      <c r="N13" s="7">
        <f t="shared" si="3"/>
        <v>0.5</v>
      </c>
      <c r="O13" s="7">
        <f t="shared" si="3"/>
        <v>0.5</v>
      </c>
      <c r="P13" s="59">
        <f t="shared" si="3"/>
        <v>0</v>
      </c>
      <c r="Q13" s="59">
        <f t="shared" si="3"/>
        <v>0.14285714285714285</v>
      </c>
      <c r="R13" s="59">
        <f>IF(R11&gt;0,+R12/R11,"-")</f>
        <v>0.66666666666666663</v>
      </c>
      <c r="S13" s="59">
        <f t="shared" ref="S13:T13" si="4">IF(S11&gt;0,+S12/S11,"-")</f>
        <v>0.6</v>
      </c>
      <c r="T13" s="59">
        <f t="shared" si="4"/>
        <v>0.25</v>
      </c>
      <c r="U13" s="59">
        <f t="shared" ref="U13:V13" si="5">IF(U11&gt;0,+U12/U11,"-")</f>
        <v>0.5</v>
      </c>
      <c r="V13" s="59">
        <f t="shared" si="5"/>
        <v>0.5</v>
      </c>
      <c r="W13" s="59">
        <f t="shared" ref="W13:X13" si="6">IF(W11&gt;0,+W12/W11,"-")</f>
        <v>0.83333333333333337</v>
      </c>
      <c r="X13" s="59">
        <f t="shared" si="6"/>
        <v>0.25</v>
      </c>
      <c r="Y13" s="59">
        <f t="shared" ref="Y13:Z13" si="7">IF(Y11&gt;0,+Y12/Y11,"-")</f>
        <v>1</v>
      </c>
      <c r="Z13" s="59">
        <f t="shared" si="7"/>
        <v>0</v>
      </c>
      <c r="AA13" s="59">
        <f>IF(AA11&gt;0,+AA12/AA11,"-")</f>
        <v>0.5</v>
      </c>
      <c r="AB13" s="60"/>
      <c r="AC13" s="42"/>
    </row>
    <row r="14" spans="1:29" s="26" customFormat="1" ht="12.75" customHeight="1" thickBot="1" x14ac:dyDescent="0.3">
      <c r="A14" s="22" t="s">
        <v>10</v>
      </c>
      <c r="B14" s="27"/>
      <c r="C14" s="27"/>
      <c r="D14" s="28"/>
      <c r="E14" s="25">
        <f t="shared" ref="E14:J14" si="8">+SUM(B12:E12)/+SUM(B11:E11)</f>
        <v>0.11764705882352941</v>
      </c>
      <c r="F14" s="25">
        <f t="shared" si="8"/>
        <v>0.125</v>
      </c>
      <c r="G14" s="25">
        <f t="shared" si="8"/>
        <v>0.14285714285714285</v>
      </c>
      <c r="H14" s="25">
        <f t="shared" si="8"/>
        <v>0.21428571428571427</v>
      </c>
      <c r="I14" s="25">
        <f t="shared" si="8"/>
        <v>0.2857142857142857</v>
      </c>
      <c r="J14" s="25">
        <f t="shared" si="8"/>
        <v>0.30769230769230771</v>
      </c>
      <c r="K14" s="25">
        <f t="shared" ref="K14:R14" si="9">+SUM(H12:K12)/+SUM(H11:K11)</f>
        <v>0.35714285714285715</v>
      </c>
      <c r="L14" s="25">
        <f t="shared" si="9"/>
        <v>0.27272727272727271</v>
      </c>
      <c r="M14" s="25">
        <f t="shared" si="9"/>
        <v>0.36363636363636365</v>
      </c>
      <c r="N14" s="25">
        <f t="shared" si="9"/>
        <v>0.36363636363636365</v>
      </c>
      <c r="O14" s="25">
        <f t="shared" si="9"/>
        <v>0.4</v>
      </c>
      <c r="P14" s="57">
        <f t="shared" si="9"/>
        <v>0.44444444444444442</v>
      </c>
      <c r="Q14" s="57">
        <f t="shared" si="9"/>
        <v>0.25</v>
      </c>
      <c r="R14" s="57">
        <f t="shared" si="9"/>
        <v>0.30769230769230771</v>
      </c>
      <c r="S14" s="57">
        <f t="shared" ref="S14:Z14" si="10">+SUM(P12:S12)/+SUM(P11:S11)</f>
        <v>0.375</v>
      </c>
      <c r="T14" s="57">
        <f t="shared" si="10"/>
        <v>0.36842105263157893</v>
      </c>
      <c r="U14" s="57">
        <f t="shared" si="10"/>
        <v>0.5</v>
      </c>
      <c r="V14" s="57">
        <f t="shared" si="10"/>
        <v>0.46153846153846156</v>
      </c>
      <c r="W14" s="57">
        <f t="shared" si="10"/>
        <v>0.5714285714285714</v>
      </c>
      <c r="X14" s="57">
        <f t="shared" si="10"/>
        <v>0.5714285714285714</v>
      </c>
      <c r="Y14" s="57">
        <f t="shared" si="10"/>
        <v>0.6428571428571429</v>
      </c>
      <c r="Z14" s="57">
        <f t="shared" si="10"/>
        <v>0.61538461538461542</v>
      </c>
      <c r="AA14" s="57">
        <f>+SUM(X12:AA12)/+SUM(X11:AA11)</f>
        <v>0.45454545454545453</v>
      </c>
      <c r="AB14" s="61"/>
      <c r="AC14" s="43"/>
    </row>
    <row r="15" spans="1:29" ht="7.5" customHeight="1" thickBot="1" x14ac:dyDescent="0.3">
      <c r="A15" s="17"/>
      <c r="B15" s="17"/>
      <c r="C15" s="17"/>
      <c r="D15" s="1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9" x14ac:dyDescent="0.25">
      <c r="A16" s="79" t="s">
        <v>23</v>
      </c>
      <c r="B16" s="80"/>
      <c r="C16" s="80"/>
      <c r="D16" s="80"/>
      <c r="E16" s="80"/>
      <c r="F16" s="80"/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2"/>
      <c r="AC16" s="42" t="str">
        <f>+A16</f>
        <v>Women's Basketball</v>
      </c>
    </row>
    <row r="17" spans="1:29" x14ac:dyDescent="0.25">
      <c r="A17" s="2" t="s">
        <v>5</v>
      </c>
      <c r="B17" s="3">
        <v>1991</v>
      </c>
      <c r="C17" s="3">
        <v>1992</v>
      </c>
      <c r="D17" s="3">
        <v>1993</v>
      </c>
      <c r="E17" s="3">
        <v>1994</v>
      </c>
      <c r="F17" s="3">
        <v>1995</v>
      </c>
      <c r="G17" s="3">
        <v>1996</v>
      </c>
      <c r="H17" s="3">
        <v>1997</v>
      </c>
      <c r="I17" s="3">
        <v>1998</v>
      </c>
      <c r="J17" s="3">
        <v>1999</v>
      </c>
      <c r="K17" s="3">
        <v>2000</v>
      </c>
      <c r="L17" s="3">
        <v>2001</v>
      </c>
      <c r="M17" s="3">
        <v>2002</v>
      </c>
      <c r="N17" s="3">
        <f t="shared" ref="N17:AA17" si="11">N$4-7</f>
        <v>2003</v>
      </c>
      <c r="O17" s="3">
        <f t="shared" si="11"/>
        <v>2004</v>
      </c>
      <c r="P17" s="50">
        <f t="shared" si="11"/>
        <v>2005</v>
      </c>
      <c r="Q17" s="50">
        <f t="shared" si="11"/>
        <v>2006</v>
      </c>
      <c r="R17" s="50">
        <f t="shared" si="11"/>
        <v>2007</v>
      </c>
      <c r="S17" s="50">
        <f t="shared" si="11"/>
        <v>2008</v>
      </c>
      <c r="T17" s="50">
        <f t="shared" si="11"/>
        <v>2009</v>
      </c>
      <c r="U17" s="50">
        <f t="shared" si="11"/>
        <v>2010</v>
      </c>
      <c r="V17" s="50">
        <f t="shared" si="11"/>
        <v>2011</v>
      </c>
      <c r="W17" s="50">
        <f t="shared" si="11"/>
        <v>2012</v>
      </c>
      <c r="X17" s="50">
        <f t="shared" si="11"/>
        <v>2013</v>
      </c>
      <c r="Y17" s="50">
        <f t="shared" si="11"/>
        <v>2014</v>
      </c>
      <c r="Z17" s="50">
        <f t="shared" si="11"/>
        <v>2015</v>
      </c>
      <c r="AA17" s="50">
        <f t="shared" si="11"/>
        <v>2016</v>
      </c>
      <c r="AB17" s="60"/>
      <c r="AC17" s="42">
        <f>+SUM(X19:AA19)</f>
        <v>13</v>
      </c>
    </row>
    <row r="18" spans="1:29" x14ac:dyDescent="0.25">
      <c r="A18" s="40" t="s">
        <v>6</v>
      </c>
      <c r="B18" s="41">
        <v>1997</v>
      </c>
      <c r="C18" s="41">
        <v>1998</v>
      </c>
      <c r="D18" s="41">
        <v>1999</v>
      </c>
      <c r="E18" s="41">
        <v>2000</v>
      </c>
      <c r="F18" s="41">
        <v>2001</v>
      </c>
      <c r="G18" s="41">
        <v>2002</v>
      </c>
      <c r="H18" s="41">
        <v>2003</v>
      </c>
      <c r="I18" s="41">
        <v>2004</v>
      </c>
      <c r="J18" s="41">
        <v>2005</v>
      </c>
      <c r="K18" s="41">
        <v>2006</v>
      </c>
      <c r="L18" s="41">
        <v>2007</v>
      </c>
      <c r="M18" s="41">
        <v>2008</v>
      </c>
      <c r="N18" s="41">
        <f t="shared" ref="N18:AA18" si="12">N$4-1</f>
        <v>2009</v>
      </c>
      <c r="O18" s="41">
        <f t="shared" si="12"/>
        <v>2010</v>
      </c>
      <c r="P18" s="49">
        <f t="shared" si="12"/>
        <v>2011</v>
      </c>
      <c r="Q18" s="49">
        <f t="shared" si="12"/>
        <v>2012</v>
      </c>
      <c r="R18" s="49">
        <f t="shared" si="12"/>
        <v>2013</v>
      </c>
      <c r="S18" s="49">
        <f t="shared" si="12"/>
        <v>2014</v>
      </c>
      <c r="T18" s="49">
        <f t="shared" si="12"/>
        <v>2015</v>
      </c>
      <c r="U18" s="49">
        <f t="shared" si="12"/>
        <v>2016</v>
      </c>
      <c r="V18" s="49">
        <f t="shared" si="12"/>
        <v>2017</v>
      </c>
      <c r="W18" s="49">
        <f t="shared" si="12"/>
        <v>2018</v>
      </c>
      <c r="X18" s="49">
        <f t="shared" si="12"/>
        <v>2019</v>
      </c>
      <c r="Y18" s="49">
        <f t="shared" si="12"/>
        <v>2020</v>
      </c>
      <c r="Z18" s="49">
        <f t="shared" si="12"/>
        <v>2021</v>
      </c>
      <c r="AA18" s="49">
        <f t="shared" si="12"/>
        <v>2022</v>
      </c>
      <c r="AB18" s="60"/>
      <c r="AC18" s="43">
        <f>+AA22</f>
        <v>0.61538461538461542</v>
      </c>
    </row>
    <row r="19" spans="1:29" x14ac:dyDescent="0.25">
      <c r="A19" s="2" t="s">
        <v>7</v>
      </c>
      <c r="B19" s="3">
        <f>Data!D4</f>
        <v>2</v>
      </c>
      <c r="C19" s="3">
        <f>Data!E4</f>
        <v>4</v>
      </c>
      <c r="D19" s="3">
        <f>Data!F4</f>
        <v>6</v>
      </c>
      <c r="E19" s="3">
        <f>Data!G4</f>
        <v>4</v>
      </c>
      <c r="F19" s="3">
        <f>Data!H4</f>
        <v>1</v>
      </c>
      <c r="G19" s="3">
        <f>Data!I4</f>
        <v>1</v>
      </c>
      <c r="H19" s="3">
        <f>Data!J4</f>
        <v>6</v>
      </c>
      <c r="I19" s="3">
        <f>Data!K4</f>
        <v>5</v>
      </c>
      <c r="J19" s="3">
        <f>Data!L4</f>
        <v>3</v>
      </c>
      <c r="K19" s="3">
        <f>Data!M4</f>
        <v>3</v>
      </c>
      <c r="L19" s="3">
        <f>Data!N4</f>
        <v>3</v>
      </c>
      <c r="M19" s="3">
        <f>Data!O4</f>
        <v>2</v>
      </c>
      <c r="N19" s="3">
        <f>Data!P4</f>
        <v>3</v>
      </c>
      <c r="O19" s="3">
        <f>Data!Q4</f>
        <v>3</v>
      </c>
      <c r="P19" s="50">
        <f>Data!R4</f>
        <v>3</v>
      </c>
      <c r="Q19" s="50">
        <f>Data!S4</f>
        <v>4</v>
      </c>
      <c r="R19" s="50">
        <f>Data!T4</f>
        <v>3</v>
      </c>
      <c r="S19" s="50">
        <f>Data!U4</f>
        <v>2</v>
      </c>
      <c r="T19" s="50">
        <f>Data!V4</f>
        <v>5</v>
      </c>
      <c r="U19" s="50">
        <f>Data!W4</f>
        <v>4</v>
      </c>
      <c r="V19" s="50">
        <f>Data!X4</f>
        <v>4</v>
      </c>
      <c r="W19" s="50">
        <f>Data!Y4</f>
        <v>3</v>
      </c>
      <c r="X19" s="50">
        <f>Data!Z4</f>
        <v>4</v>
      </c>
      <c r="Y19" s="50">
        <f>Data!AA4</f>
        <v>3</v>
      </c>
      <c r="Z19" s="50">
        <f>Data!AB4</f>
        <v>4</v>
      </c>
      <c r="AA19" s="50">
        <f>Data!AC4</f>
        <v>2</v>
      </c>
      <c r="AB19" s="60"/>
      <c r="AC19" s="42"/>
    </row>
    <row r="20" spans="1:29" x14ac:dyDescent="0.25">
      <c r="A20" s="2" t="s">
        <v>8</v>
      </c>
      <c r="B20" s="3">
        <f>Data!D5</f>
        <v>1</v>
      </c>
      <c r="C20" s="3">
        <f>Data!E5</f>
        <v>3</v>
      </c>
      <c r="D20" s="3">
        <f>Data!F5</f>
        <v>5</v>
      </c>
      <c r="E20" s="3">
        <f>Data!G5</f>
        <v>2</v>
      </c>
      <c r="F20" s="3">
        <f>Data!H5</f>
        <v>0</v>
      </c>
      <c r="G20" s="3">
        <f>Data!I5</f>
        <v>0</v>
      </c>
      <c r="H20" s="3">
        <f>Data!J5</f>
        <v>1</v>
      </c>
      <c r="I20" s="3">
        <f>Data!K5</f>
        <v>5</v>
      </c>
      <c r="J20" s="3">
        <f>Data!L5</f>
        <v>3</v>
      </c>
      <c r="K20" s="3">
        <f>Data!M5</f>
        <v>2</v>
      </c>
      <c r="L20" s="3">
        <f>Data!N5</f>
        <v>3</v>
      </c>
      <c r="M20" s="3">
        <f>Data!O5</f>
        <v>0</v>
      </c>
      <c r="N20" s="3">
        <f>Data!P5</f>
        <v>0</v>
      </c>
      <c r="O20" s="3">
        <f>Data!Q5</f>
        <v>2</v>
      </c>
      <c r="P20" s="50">
        <f>Data!R5</f>
        <v>3</v>
      </c>
      <c r="Q20" s="50">
        <f>Data!S5</f>
        <v>2</v>
      </c>
      <c r="R20" s="50">
        <f>Data!T5</f>
        <v>3</v>
      </c>
      <c r="S20" s="50">
        <f>Data!U5</f>
        <v>1</v>
      </c>
      <c r="T20" s="50">
        <f>Data!V5</f>
        <v>3</v>
      </c>
      <c r="U20" s="50">
        <f>Data!W5</f>
        <v>3</v>
      </c>
      <c r="V20" s="50">
        <f>Data!X5</f>
        <v>4</v>
      </c>
      <c r="W20" s="50">
        <f>Data!Y5</f>
        <v>2</v>
      </c>
      <c r="X20" s="50">
        <f>Data!Z5</f>
        <v>3</v>
      </c>
      <c r="Y20" s="50">
        <f>Data!AA5</f>
        <v>2</v>
      </c>
      <c r="Z20" s="50">
        <f>Data!AB5</f>
        <v>2</v>
      </c>
      <c r="AA20" s="50">
        <f>Data!AC5</f>
        <v>1</v>
      </c>
      <c r="AB20" s="60"/>
      <c r="AC20" s="42"/>
    </row>
    <row r="21" spans="1:29" x14ac:dyDescent="0.25">
      <c r="A21" s="2" t="s">
        <v>9</v>
      </c>
      <c r="B21" s="6">
        <f t="shared" ref="B21:N21" si="13">IF(B19&gt;0,+B20/B19,"-")</f>
        <v>0.5</v>
      </c>
      <c r="C21" s="6">
        <f t="shared" si="13"/>
        <v>0.75</v>
      </c>
      <c r="D21" s="6">
        <f t="shared" si="13"/>
        <v>0.83333333333333337</v>
      </c>
      <c r="E21" s="7">
        <f t="shared" si="13"/>
        <v>0.5</v>
      </c>
      <c r="F21" s="7">
        <f t="shared" si="13"/>
        <v>0</v>
      </c>
      <c r="G21" s="7">
        <f t="shared" si="13"/>
        <v>0</v>
      </c>
      <c r="H21" s="7">
        <f t="shared" si="13"/>
        <v>0.16666666666666666</v>
      </c>
      <c r="I21" s="7">
        <f t="shared" si="13"/>
        <v>1</v>
      </c>
      <c r="J21" s="6">
        <f t="shared" si="13"/>
        <v>1</v>
      </c>
      <c r="K21" s="6">
        <f t="shared" si="13"/>
        <v>0.66666666666666663</v>
      </c>
      <c r="L21" s="6">
        <f t="shared" si="13"/>
        <v>1</v>
      </c>
      <c r="M21" s="6">
        <f t="shared" si="13"/>
        <v>0</v>
      </c>
      <c r="N21" s="6">
        <f t="shared" si="13"/>
        <v>0</v>
      </c>
      <c r="O21" s="6">
        <f t="shared" ref="O21:AA21" si="14">IF(O19&gt;0,+O20/O19,"-")</f>
        <v>0.66666666666666663</v>
      </c>
      <c r="P21" s="62">
        <f t="shared" si="14"/>
        <v>1</v>
      </c>
      <c r="Q21" s="62">
        <f t="shared" si="14"/>
        <v>0.5</v>
      </c>
      <c r="R21" s="62">
        <f t="shared" si="14"/>
        <v>1</v>
      </c>
      <c r="S21" s="62">
        <f t="shared" si="14"/>
        <v>0.5</v>
      </c>
      <c r="T21" s="62">
        <f t="shared" ref="T21:U21" si="15">IF(T19&gt;0,+T20/T19,"-")</f>
        <v>0.6</v>
      </c>
      <c r="U21" s="62">
        <f t="shared" si="15"/>
        <v>0.75</v>
      </c>
      <c r="V21" s="62">
        <f t="shared" ref="V21:W21" si="16">IF(V19&gt;0,+V20/V19,"-")</f>
        <v>1</v>
      </c>
      <c r="W21" s="62">
        <f t="shared" si="16"/>
        <v>0.66666666666666663</v>
      </c>
      <c r="X21" s="62">
        <f t="shared" ref="X21:Y21" si="17">IF(X19&gt;0,+X20/X19,"-")</f>
        <v>0.75</v>
      </c>
      <c r="Y21" s="62">
        <f t="shared" si="17"/>
        <v>0.66666666666666663</v>
      </c>
      <c r="Z21" s="62">
        <f t="shared" ref="Z21" si="18">IF(Z19&gt;0,+Z20/Z19,"-")</f>
        <v>0.5</v>
      </c>
      <c r="AA21" s="62">
        <f t="shared" si="14"/>
        <v>0.5</v>
      </c>
      <c r="AB21" s="60"/>
      <c r="AC21" s="42"/>
    </row>
    <row r="22" spans="1:29" s="26" customFormat="1" ht="12.75" customHeight="1" thickBot="1" x14ac:dyDescent="0.3">
      <c r="A22" s="22" t="s">
        <v>10</v>
      </c>
      <c r="B22" s="27"/>
      <c r="C22" s="27"/>
      <c r="D22" s="28"/>
      <c r="E22" s="25">
        <f t="shared" ref="E22:J22" si="19">+SUM(B20:E20)/+SUM(B19:E19)</f>
        <v>0.6875</v>
      </c>
      <c r="F22" s="25">
        <f t="shared" si="19"/>
        <v>0.66666666666666663</v>
      </c>
      <c r="G22" s="25">
        <f t="shared" si="19"/>
        <v>0.58333333333333337</v>
      </c>
      <c r="H22" s="25">
        <f t="shared" si="19"/>
        <v>0.25</v>
      </c>
      <c r="I22" s="25">
        <f t="shared" si="19"/>
        <v>0.46153846153846156</v>
      </c>
      <c r="J22" s="25">
        <f t="shared" si="19"/>
        <v>0.6</v>
      </c>
      <c r="K22" s="25">
        <f t="shared" ref="K22:R22" si="20">+SUM(H20:K20)/+SUM(H19:K19)</f>
        <v>0.6470588235294118</v>
      </c>
      <c r="L22" s="48">
        <f t="shared" si="20"/>
        <v>0.9285714285714286</v>
      </c>
      <c r="M22" s="48">
        <f t="shared" si="20"/>
        <v>0.72727272727272729</v>
      </c>
      <c r="N22" s="48">
        <f t="shared" si="20"/>
        <v>0.45454545454545453</v>
      </c>
      <c r="O22" s="48">
        <f t="shared" si="20"/>
        <v>0.45454545454545453</v>
      </c>
      <c r="P22" s="58">
        <f t="shared" si="20"/>
        <v>0.45454545454545453</v>
      </c>
      <c r="Q22" s="58">
        <f t="shared" si="20"/>
        <v>0.53846153846153844</v>
      </c>
      <c r="R22" s="58">
        <f t="shared" si="20"/>
        <v>0.76923076923076927</v>
      </c>
      <c r="S22" s="58">
        <f t="shared" ref="S22:U22" si="21">+SUM(P20:S20)/+SUM(P19:S19)</f>
        <v>0.75</v>
      </c>
      <c r="T22" s="58">
        <f t="shared" si="21"/>
        <v>0.6428571428571429</v>
      </c>
      <c r="U22" s="58">
        <f t="shared" si="21"/>
        <v>0.7142857142857143</v>
      </c>
      <c r="V22" s="58">
        <f>+SUM(S20:V20)/+SUM(S19:V19)</f>
        <v>0.73333333333333328</v>
      </c>
      <c r="W22" s="58">
        <f>+SUM(T20:W20)/+SUM(T19:W19)</f>
        <v>0.75</v>
      </c>
      <c r="X22" s="58">
        <f>+SUM(U20:X20)/+SUM(U19:X19)</f>
        <v>0.8</v>
      </c>
      <c r="Y22" s="58">
        <f>+SUM(V20:Y20)/+SUM(V19:Y19)</f>
        <v>0.7857142857142857</v>
      </c>
      <c r="Z22" s="58">
        <f>+SUM(W20:Z20)/+SUM(W19:Z19)</f>
        <v>0.6428571428571429</v>
      </c>
      <c r="AA22" s="57">
        <f>+SUM(X20:AA20)/+SUM(X19:AA19)</f>
        <v>0.61538461538461542</v>
      </c>
      <c r="AB22" s="61"/>
      <c r="AC22" s="43"/>
    </row>
    <row r="23" spans="1:29" ht="7.5" customHeight="1" thickBot="1" x14ac:dyDescent="0.3"/>
    <row r="24" spans="1:29" x14ac:dyDescent="0.25">
      <c r="A24" s="83" t="s">
        <v>4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5"/>
      <c r="AC24" s="42" t="str">
        <f>+A24</f>
        <v>Football</v>
      </c>
    </row>
    <row r="25" spans="1:29" x14ac:dyDescent="0.25">
      <c r="A25" s="2" t="s">
        <v>5</v>
      </c>
      <c r="B25" s="3">
        <v>1991</v>
      </c>
      <c r="C25" s="3">
        <v>1992</v>
      </c>
      <c r="D25" s="3">
        <v>1993</v>
      </c>
      <c r="E25" s="3">
        <v>1994</v>
      </c>
      <c r="F25" s="3">
        <v>1995</v>
      </c>
      <c r="G25" s="3">
        <v>1996</v>
      </c>
      <c r="H25" s="3">
        <v>1997</v>
      </c>
      <c r="I25" s="3">
        <v>1998</v>
      </c>
      <c r="J25" s="3">
        <v>1999</v>
      </c>
      <c r="K25" s="3">
        <v>2000</v>
      </c>
      <c r="L25" s="3">
        <v>2001</v>
      </c>
      <c r="M25" s="3">
        <v>2002</v>
      </c>
      <c r="N25" s="3">
        <f t="shared" ref="N25:AA25" si="22">N$4-7</f>
        <v>2003</v>
      </c>
      <c r="O25" s="3">
        <f t="shared" si="22"/>
        <v>2004</v>
      </c>
      <c r="P25" s="50">
        <f t="shared" si="22"/>
        <v>2005</v>
      </c>
      <c r="Q25" s="50">
        <f t="shared" si="22"/>
        <v>2006</v>
      </c>
      <c r="R25" s="50">
        <f t="shared" si="22"/>
        <v>2007</v>
      </c>
      <c r="S25" s="50">
        <f t="shared" si="22"/>
        <v>2008</v>
      </c>
      <c r="T25" s="50">
        <f t="shared" si="22"/>
        <v>2009</v>
      </c>
      <c r="U25" s="50">
        <f t="shared" si="22"/>
        <v>2010</v>
      </c>
      <c r="V25" s="50">
        <f t="shared" si="22"/>
        <v>2011</v>
      </c>
      <c r="W25" s="50">
        <f t="shared" si="22"/>
        <v>2012</v>
      </c>
      <c r="X25" s="50">
        <f t="shared" si="22"/>
        <v>2013</v>
      </c>
      <c r="Y25" s="50">
        <f t="shared" si="22"/>
        <v>2014</v>
      </c>
      <c r="Z25" s="50">
        <f t="shared" si="22"/>
        <v>2015</v>
      </c>
      <c r="AA25" s="50">
        <f t="shared" si="22"/>
        <v>2016</v>
      </c>
      <c r="AB25" s="60"/>
      <c r="AC25" s="42">
        <f>+SUM(X27:AA27)</f>
        <v>60</v>
      </c>
    </row>
    <row r="26" spans="1:29" x14ac:dyDescent="0.25">
      <c r="A26" s="40" t="s">
        <v>6</v>
      </c>
      <c r="B26" s="41">
        <v>1997</v>
      </c>
      <c r="C26" s="41">
        <v>1998</v>
      </c>
      <c r="D26" s="41">
        <v>1999</v>
      </c>
      <c r="E26" s="41">
        <v>2000</v>
      </c>
      <c r="F26" s="41">
        <v>2001</v>
      </c>
      <c r="G26" s="41">
        <v>2002</v>
      </c>
      <c r="H26" s="41">
        <v>2003</v>
      </c>
      <c r="I26" s="41">
        <v>2004</v>
      </c>
      <c r="J26" s="41">
        <v>2005</v>
      </c>
      <c r="K26" s="41">
        <v>2006</v>
      </c>
      <c r="L26" s="41">
        <v>2007</v>
      </c>
      <c r="M26" s="41">
        <v>2008</v>
      </c>
      <c r="N26" s="41">
        <f t="shared" ref="N26:AA26" si="23">N$4-1</f>
        <v>2009</v>
      </c>
      <c r="O26" s="41">
        <f t="shared" si="23"/>
        <v>2010</v>
      </c>
      <c r="P26" s="49">
        <f t="shared" si="23"/>
        <v>2011</v>
      </c>
      <c r="Q26" s="49">
        <f t="shared" si="23"/>
        <v>2012</v>
      </c>
      <c r="R26" s="49">
        <f t="shared" si="23"/>
        <v>2013</v>
      </c>
      <c r="S26" s="49">
        <f t="shared" si="23"/>
        <v>2014</v>
      </c>
      <c r="T26" s="49">
        <f t="shared" si="23"/>
        <v>2015</v>
      </c>
      <c r="U26" s="49">
        <f t="shared" si="23"/>
        <v>2016</v>
      </c>
      <c r="V26" s="49">
        <f t="shared" si="23"/>
        <v>2017</v>
      </c>
      <c r="W26" s="49">
        <f t="shared" si="23"/>
        <v>2018</v>
      </c>
      <c r="X26" s="49">
        <f t="shared" si="23"/>
        <v>2019</v>
      </c>
      <c r="Y26" s="49">
        <f t="shared" si="23"/>
        <v>2020</v>
      </c>
      <c r="Z26" s="49">
        <f t="shared" si="23"/>
        <v>2021</v>
      </c>
      <c r="AA26" s="49">
        <f t="shared" si="23"/>
        <v>2022</v>
      </c>
      <c r="AB26" s="60"/>
      <c r="AC26" s="43">
        <f>+AA30</f>
        <v>0.6166666666666667</v>
      </c>
    </row>
    <row r="27" spans="1:29" x14ac:dyDescent="0.25">
      <c r="A27" s="2" t="s">
        <v>7</v>
      </c>
      <c r="B27" s="3">
        <f>Data!D6</f>
        <v>15</v>
      </c>
      <c r="C27" s="3">
        <f>Data!E6</f>
        <v>25</v>
      </c>
      <c r="D27" s="3">
        <f>Data!F6</f>
        <v>21</v>
      </c>
      <c r="E27" s="3">
        <f>Data!G6</f>
        <v>14</v>
      </c>
      <c r="F27" s="3">
        <f>Data!H6</f>
        <v>21</v>
      </c>
      <c r="G27" s="3">
        <f>Data!I6</f>
        <v>19</v>
      </c>
      <c r="H27" s="3">
        <f>Data!J6</f>
        <v>18</v>
      </c>
      <c r="I27" s="3">
        <f>Data!K6</f>
        <v>19</v>
      </c>
      <c r="J27" s="3">
        <f>Data!L6</f>
        <v>15</v>
      </c>
      <c r="K27" s="3">
        <f>Data!M6</f>
        <v>16</v>
      </c>
      <c r="L27" s="3">
        <f>Data!N6</f>
        <v>6</v>
      </c>
      <c r="M27" s="3">
        <f>Data!O6</f>
        <v>24</v>
      </c>
      <c r="N27" s="3">
        <f>Data!P6</f>
        <v>19</v>
      </c>
      <c r="O27" s="3">
        <f>Data!Q6</f>
        <v>14</v>
      </c>
      <c r="P27" s="50">
        <f>Data!R6</f>
        <v>18</v>
      </c>
      <c r="Q27" s="50">
        <f>Data!S6</f>
        <v>16</v>
      </c>
      <c r="R27" s="50">
        <f>Data!T6</f>
        <v>21</v>
      </c>
      <c r="S27" s="50">
        <f>Data!U6</f>
        <v>17</v>
      </c>
      <c r="T27" s="50">
        <f>Data!V6</f>
        <v>16</v>
      </c>
      <c r="U27" s="50">
        <f>Data!W6</f>
        <v>19</v>
      </c>
      <c r="V27" s="50">
        <f>Data!X6</f>
        <v>20</v>
      </c>
      <c r="W27" s="50">
        <f>Data!Y6</f>
        <v>22</v>
      </c>
      <c r="X27" s="50">
        <f>Data!Z6</f>
        <v>18</v>
      </c>
      <c r="Y27" s="50">
        <f>Data!AA6</f>
        <v>17</v>
      </c>
      <c r="Z27" s="50">
        <f>Data!AB6</f>
        <v>14</v>
      </c>
      <c r="AA27" s="50">
        <f>Data!AC6</f>
        <v>11</v>
      </c>
      <c r="AB27" s="60"/>
      <c r="AC27" s="42"/>
    </row>
    <row r="28" spans="1:29" x14ac:dyDescent="0.25">
      <c r="A28" s="2" t="s">
        <v>8</v>
      </c>
      <c r="B28" s="3">
        <f>Data!D7</f>
        <v>6</v>
      </c>
      <c r="C28" s="3">
        <f>Data!E7</f>
        <v>14</v>
      </c>
      <c r="D28" s="3">
        <f>Data!F7</f>
        <v>9</v>
      </c>
      <c r="E28" s="3">
        <f>Data!G7</f>
        <v>5</v>
      </c>
      <c r="F28" s="3">
        <f>Data!H7</f>
        <v>8</v>
      </c>
      <c r="G28" s="3">
        <f>Data!I7</f>
        <v>10</v>
      </c>
      <c r="H28" s="3">
        <f>Data!J7</f>
        <v>8</v>
      </c>
      <c r="I28" s="3">
        <f>Data!K7</f>
        <v>15</v>
      </c>
      <c r="J28" s="3">
        <f>Data!L7</f>
        <v>11</v>
      </c>
      <c r="K28" s="3">
        <f>Data!M7</f>
        <v>9</v>
      </c>
      <c r="L28" s="3">
        <f>Data!N7</f>
        <v>4</v>
      </c>
      <c r="M28" s="3">
        <f>Data!O7</f>
        <v>9</v>
      </c>
      <c r="N28" s="3">
        <f>Data!P7</f>
        <v>9</v>
      </c>
      <c r="O28" s="3">
        <f>Data!Q7</f>
        <v>7</v>
      </c>
      <c r="P28" s="50">
        <f>Data!R7</f>
        <v>13</v>
      </c>
      <c r="Q28" s="50">
        <f>Data!S7</f>
        <v>10</v>
      </c>
      <c r="R28" s="50">
        <f>Data!T7</f>
        <v>11</v>
      </c>
      <c r="S28" s="50">
        <f>Data!U7</f>
        <v>12</v>
      </c>
      <c r="T28" s="50">
        <f>Data!V7</f>
        <v>9</v>
      </c>
      <c r="U28" s="50">
        <f>Data!W7</f>
        <v>12</v>
      </c>
      <c r="V28" s="50">
        <f>Data!X7</f>
        <v>12</v>
      </c>
      <c r="W28" s="50">
        <f>Data!Y7</f>
        <v>9</v>
      </c>
      <c r="X28" s="50">
        <f>Data!Z7</f>
        <v>13</v>
      </c>
      <c r="Y28" s="50">
        <f>Data!AA7</f>
        <v>9</v>
      </c>
      <c r="Z28" s="50">
        <f>Data!AB7</f>
        <v>9</v>
      </c>
      <c r="AA28" s="50">
        <f>Data!AC7</f>
        <v>6</v>
      </c>
      <c r="AB28" s="60"/>
      <c r="AC28" s="42"/>
    </row>
    <row r="29" spans="1:29" x14ac:dyDescent="0.25">
      <c r="A29" s="11" t="s">
        <v>9</v>
      </c>
      <c r="B29" s="7">
        <f t="shared" ref="B29:N29" si="24">IF(B27&gt;0,+B28/B27,"-")</f>
        <v>0.4</v>
      </c>
      <c r="C29" s="7">
        <f t="shared" si="24"/>
        <v>0.56000000000000005</v>
      </c>
      <c r="D29" s="7">
        <f t="shared" si="24"/>
        <v>0.42857142857142855</v>
      </c>
      <c r="E29" s="7">
        <f t="shared" si="24"/>
        <v>0.35714285714285715</v>
      </c>
      <c r="F29" s="7">
        <f t="shared" si="24"/>
        <v>0.38095238095238093</v>
      </c>
      <c r="G29" s="7">
        <f t="shared" si="24"/>
        <v>0.52631578947368418</v>
      </c>
      <c r="H29" s="7">
        <f t="shared" si="24"/>
        <v>0.44444444444444442</v>
      </c>
      <c r="I29" s="7">
        <f t="shared" si="24"/>
        <v>0.78947368421052633</v>
      </c>
      <c r="J29" s="6">
        <f t="shared" si="24"/>
        <v>0.73333333333333328</v>
      </c>
      <c r="K29" s="6">
        <f t="shared" si="24"/>
        <v>0.5625</v>
      </c>
      <c r="L29" s="6">
        <f t="shared" si="24"/>
        <v>0.66666666666666663</v>
      </c>
      <c r="M29" s="6">
        <f t="shared" si="24"/>
        <v>0.375</v>
      </c>
      <c r="N29" s="6">
        <f t="shared" si="24"/>
        <v>0.47368421052631576</v>
      </c>
      <c r="O29" s="6">
        <f t="shared" ref="O29:AA29" si="25">IF(O27&gt;0,+O28/O27,"-")</f>
        <v>0.5</v>
      </c>
      <c r="P29" s="62">
        <f t="shared" si="25"/>
        <v>0.72222222222222221</v>
      </c>
      <c r="Q29" s="62">
        <f t="shared" si="25"/>
        <v>0.625</v>
      </c>
      <c r="R29" s="62">
        <f t="shared" si="25"/>
        <v>0.52380952380952384</v>
      </c>
      <c r="S29" s="62">
        <f t="shared" si="25"/>
        <v>0.70588235294117652</v>
      </c>
      <c r="T29" s="62">
        <f t="shared" ref="T29:U29" si="26">IF(T27&gt;0,+T28/T27,"-")</f>
        <v>0.5625</v>
      </c>
      <c r="U29" s="62">
        <f t="shared" si="26"/>
        <v>0.63157894736842102</v>
      </c>
      <c r="V29" s="62">
        <f t="shared" ref="V29:W29" si="27">IF(V27&gt;0,+V28/V27,"-")</f>
        <v>0.6</v>
      </c>
      <c r="W29" s="62">
        <f t="shared" si="27"/>
        <v>0.40909090909090912</v>
      </c>
      <c r="X29" s="62">
        <f t="shared" ref="X29:Y29" si="28">IF(X27&gt;0,+X28/X27,"-")</f>
        <v>0.72222222222222221</v>
      </c>
      <c r="Y29" s="62">
        <f t="shared" si="28"/>
        <v>0.52941176470588236</v>
      </c>
      <c r="Z29" s="62">
        <f t="shared" ref="Z29" si="29">IF(Z27&gt;0,+Z28/Z27,"-")</f>
        <v>0.6428571428571429</v>
      </c>
      <c r="AA29" s="62">
        <f t="shared" si="25"/>
        <v>0.54545454545454541</v>
      </c>
      <c r="AB29" s="60"/>
      <c r="AC29" s="42"/>
    </row>
    <row r="30" spans="1:29" s="26" customFormat="1" ht="12.75" customHeight="1" thickBot="1" x14ac:dyDescent="0.3">
      <c r="A30" s="22" t="s">
        <v>10</v>
      </c>
      <c r="B30" s="31"/>
      <c r="C30" s="31"/>
      <c r="D30" s="32"/>
      <c r="E30" s="25">
        <f t="shared" ref="E30:J30" si="30">+SUM(B28:E28)/+SUM(B27:E27)</f>
        <v>0.45333333333333331</v>
      </c>
      <c r="F30" s="25">
        <f t="shared" si="30"/>
        <v>0.44444444444444442</v>
      </c>
      <c r="G30" s="25">
        <f t="shared" si="30"/>
        <v>0.42666666666666669</v>
      </c>
      <c r="H30" s="25">
        <f t="shared" si="30"/>
        <v>0.43055555555555558</v>
      </c>
      <c r="I30" s="25">
        <f t="shared" si="30"/>
        <v>0.53246753246753242</v>
      </c>
      <c r="J30" s="25">
        <f t="shared" si="30"/>
        <v>0.61971830985915488</v>
      </c>
      <c r="K30" s="25">
        <f t="shared" ref="K30:R30" si="31">+SUM(H28:K28)/+SUM(H27:K27)</f>
        <v>0.63235294117647056</v>
      </c>
      <c r="L30" s="48">
        <f t="shared" si="31"/>
        <v>0.6964285714285714</v>
      </c>
      <c r="M30" s="25">
        <f t="shared" si="31"/>
        <v>0.54098360655737709</v>
      </c>
      <c r="N30" s="25">
        <f t="shared" si="31"/>
        <v>0.47692307692307695</v>
      </c>
      <c r="O30" s="25">
        <f t="shared" si="31"/>
        <v>0.46031746031746029</v>
      </c>
      <c r="P30" s="57">
        <f t="shared" si="31"/>
        <v>0.50666666666666671</v>
      </c>
      <c r="Q30" s="57">
        <f t="shared" si="31"/>
        <v>0.58208955223880599</v>
      </c>
      <c r="R30" s="57">
        <f t="shared" si="31"/>
        <v>0.59420289855072461</v>
      </c>
      <c r="S30" s="57">
        <f t="shared" ref="S30:Z30" si="32">+SUM(P28:S28)/+SUM(P27:S27)</f>
        <v>0.63888888888888884</v>
      </c>
      <c r="T30" s="57">
        <f t="shared" si="32"/>
        <v>0.6</v>
      </c>
      <c r="U30" s="57">
        <f t="shared" si="32"/>
        <v>0.60273972602739723</v>
      </c>
      <c r="V30" s="57">
        <f t="shared" si="32"/>
        <v>0.625</v>
      </c>
      <c r="W30" s="57">
        <f t="shared" si="32"/>
        <v>0.54545454545454541</v>
      </c>
      <c r="X30" s="57">
        <f t="shared" si="32"/>
        <v>0.58227848101265822</v>
      </c>
      <c r="Y30" s="57">
        <f t="shared" si="32"/>
        <v>0.55844155844155841</v>
      </c>
      <c r="Z30" s="57">
        <f t="shared" si="32"/>
        <v>0.56338028169014087</v>
      </c>
      <c r="AA30" s="57">
        <f>+SUM(X28:AA28)/+SUM(X27:AA27)</f>
        <v>0.6166666666666667</v>
      </c>
      <c r="AB30" s="61"/>
      <c r="AC30" s="43"/>
    </row>
    <row r="31" spans="1:29" ht="7.5" customHeight="1" thickBot="1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</row>
    <row r="32" spans="1:29" x14ac:dyDescent="0.25">
      <c r="A32" s="79" t="s">
        <v>24</v>
      </c>
      <c r="B32" s="80"/>
      <c r="C32" s="80"/>
      <c r="D32" s="80"/>
      <c r="E32" s="80"/>
      <c r="F32" s="80"/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2"/>
      <c r="AC32" s="42" t="str">
        <f>+A32</f>
        <v>Men's Golf</v>
      </c>
    </row>
    <row r="33" spans="1:29" x14ac:dyDescent="0.25">
      <c r="A33" s="2" t="s">
        <v>5</v>
      </c>
      <c r="B33" s="3">
        <v>1991</v>
      </c>
      <c r="C33" s="3">
        <v>1992</v>
      </c>
      <c r="D33" s="3">
        <v>1993</v>
      </c>
      <c r="E33" s="3">
        <v>1994</v>
      </c>
      <c r="F33" s="3">
        <v>1995</v>
      </c>
      <c r="G33" s="3">
        <v>1996</v>
      </c>
      <c r="H33" s="3">
        <v>1997</v>
      </c>
      <c r="I33" s="3">
        <v>1998</v>
      </c>
      <c r="J33" s="3">
        <v>1999</v>
      </c>
      <c r="K33" s="3">
        <v>2000</v>
      </c>
      <c r="L33" s="3">
        <v>2001</v>
      </c>
      <c r="M33" s="3">
        <v>2002</v>
      </c>
      <c r="N33" s="3">
        <f t="shared" ref="N33:AA33" si="33">N$4-7</f>
        <v>2003</v>
      </c>
      <c r="O33" s="3">
        <f t="shared" si="33"/>
        <v>2004</v>
      </c>
      <c r="P33" s="50">
        <f t="shared" si="33"/>
        <v>2005</v>
      </c>
      <c r="Q33" s="50">
        <f t="shared" si="33"/>
        <v>2006</v>
      </c>
      <c r="R33" s="50">
        <f t="shared" si="33"/>
        <v>2007</v>
      </c>
      <c r="S33" s="50">
        <f t="shared" si="33"/>
        <v>2008</v>
      </c>
      <c r="T33" s="50">
        <f t="shared" si="33"/>
        <v>2009</v>
      </c>
      <c r="U33" s="50">
        <f t="shared" si="33"/>
        <v>2010</v>
      </c>
      <c r="V33" s="50">
        <f t="shared" si="33"/>
        <v>2011</v>
      </c>
      <c r="W33" s="50">
        <f t="shared" si="33"/>
        <v>2012</v>
      </c>
      <c r="X33" s="50">
        <f t="shared" si="33"/>
        <v>2013</v>
      </c>
      <c r="Y33" s="50">
        <f t="shared" si="33"/>
        <v>2014</v>
      </c>
      <c r="Z33" s="50">
        <f t="shared" si="33"/>
        <v>2015</v>
      </c>
      <c r="AA33" s="50">
        <f t="shared" si="33"/>
        <v>2016</v>
      </c>
      <c r="AB33" s="60"/>
      <c r="AC33" s="42">
        <f>+SUM(X35:AA35)</f>
        <v>10</v>
      </c>
    </row>
    <row r="34" spans="1:29" x14ac:dyDescent="0.25">
      <c r="A34" s="40" t="s">
        <v>6</v>
      </c>
      <c r="B34" s="41">
        <v>1997</v>
      </c>
      <c r="C34" s="41">
        <v>1998</v>
      </c>
      <c r="D34" s="41">
        <v>1999</v>
      </c>
      <c r="E34" s="41">
        <v>2000</v>
      </c>
      <c r="F34" s="41">
        <v>2001</v>
      </c>
      <c r="G34" s="41">
        <v>2002</v>
      </c>
      <c r="H34" s="41">
        <v>2003</v>
      </c>
      <c r="I34" s="41">
        <v>2004</v>
      </c>
      <c r="J34" s="41">
        <v>2005</v>
      </c>
      <c r="K34" s="41">
        <v>2006</v>
      </c>
      <c r="L34" s="41">
        <v>2007</v>
      </c>
      <c r="M34" s="41">
        <v>2008</v>
      </c>
      <c r="N34" s="41">
        <f t="shared" ref="N34:AA34" si="34">N$4-1</f>
        <v>2009</v>
      </c>
      <c r="O34" s="41">
        <f t="shared" si="34"/>
        <v>2010</v>
      </c>
      <c r="P34" s="49">
        <f t="shared" si="34"/>
        <v>2011</v>
      </c>
      <c r="Q34" s="49">
        <f t="shared" si="34"/>
        <v>2012</v>
      </c>
      <c r="R34" s="49">
        <f t="shared" si="34"/>
        <v>2013</v>
      </c>
      <c r="S34" s="49">
        <f t="shared" si="34"/>
        <v>2014</v>
      </c>
      <c r="T34" s="49">
        <f t="shared" si="34"/>
        <v>2015</v>
      </c>
      <c r="U34" s="49">
        <f t="shared" si="34"/>
        <v>2016</v>
      </c>
      <c r="V34" s="49">
        <f t="shared" si="34"/>
        <v>2017</v>
      </c>
      <c r="W34" s="49">
        <f t="shared" si="34"/>
        <v>2018</v>
      </c>
      <c r="X34" s="49">
        <f t="shared" si="34"/>
        <v>2019</v>
      </c>
      <c r="Y34" s="49">
        <f t="shared" si="34"/>
        <v>2020</v>
      </c>
      <c r="Z34" s="49">
        <f t="shared" si="34"/>
        <v>2021</v>
      </c>
      <c r="AA34" s="49">
        <f t="shared" si="34"/>
        <v>2022</v>
      </c>
      <c r="AB34" s="60"/>
      <c r="AC34" s="43">
        <f>+AA38</f>
        <v>0.6</v>
      </c>
    </row>
    <row r="35" spans="1:29" x14ac:dyDescent="0.25">
      <c r="A35" s="2" t="s">
        <v>7</v>
      </c>
      <c r="B35" s="3">
        <f>Data!D8</f>
        <v>2</v>
      </c>
      <c r="C35" s="3">
        <f>Data!E8</f>
        <v>2</v>
      </c>
      <c r="D35" s="3">
        <f>Data!F8</f>
        <v>2</v>
      </c>
      <c r="E35" s="3">
        <f>Data!G8</f>
        <v>3</v>
      </c>
      <c r="F35" s="3">
        <f>Data!H8</f>
        <v>1</v>
      </c>
      <c r="G35" s="3">
        <f>Data!I8</f>
        <v>2</v>
      </c>
      <c r="H35" s="3">
        <f>Data!J8</f>
        <v>4</v>
      </c>
      <c r="I35" s="3">
        <f>Data!K8</f>
        <v>3</v>
      </c>
      <c r="J35" s="3">
        <f>Data!L8</f>
        <v>3</v>
      </c>
      <c r="K35" s="3">
        <f>Data!M8</f>
        <v>0</v>
      </c>
      <c r="L35" s="3">
        <f>Data!N8</f>
        <v>0</v>
      </c>
      <c r="M35" s="3">
        <f>Data!O8</f>
        <v>5</v>
      </c>
      <c r="N35" s="3">
        <f>Data!P8</f>
        <v>1</v>
      </c>
      <c r="O35" s="3">
        <f>Data!Q8</f>
        <v>2</v>
      </c>
      <c r="P35" s="50">
        <f>Data!R8</f>
        <v>2</v>
      </c>
      <c r="Q35" s="50">
        <f>Data!S8</f>
        <v>2</v>
      </c>
      <c r="R35" s="50">
        <f>Data!T8</f>
        <v>1</v>
      </c>
      <c r="S35" s="50">
        <f>Data!U8</f>
        <v>4</v>
      </c>
      <c r="T35" s="50">
        <f>Data!V8</f>
        <v>2</v>
      </c>
      <c r="U35" s="50">
        <f>Data!W8</f>
        <v>1</v>
      </c>
      <c r="V35" s="50">
        <f>Data!X8</f>
        <v>4</v>
      </c>
      <c r="W35" s="50">
        <f>Data!Y8</f>
        <v>3</v>
      </c>
      <c r="X35" s="50">
        <f>Data!Z8</f>
        <v>4</v>
      </c>
      <c r="Y35" s="50">
        <f>Data!AA8</f>
        <v>0</v>
      </c>
      <c r="Z35" s="50">
        <f>Data!AB8</f>
        <v>3</v>
      </c>
      <c r="AA35" s="50">
        <f>Data!AC8</f>
        <v>3</v>
      </c>
      <c r="AB35" s="60"/>
      <c r="AC35" s="42"/>
    </row>
    <row r="36" spans="1:29" x14ac:dyDescent="0.25">
      <c r="A36" s="2" t="s">
        <v>8</v>
      </c>
      <c r="B36" s="3">
        <f>Data!D9</f>
        <v>1</v>
      </c>
      <c r="C36" s="3">
        <f>Data!E9</f>
        <v>2</v>
      </c>
      <c r="D36" s="3">
        <f>Data!F9</f>
        <v>1</v>
      </c>
      <c r="E36" s="3">
        <f>Data!G9</f>
        <v>1</v>
      </c>
      <c r="F36" s="3">
        <f>Data!H9</f>
        <v>1</v>
      </c>
      <c r="G36" s="3">
        <f>Data!I9</f>
        <v>0</v>
      </c>
      <c r="H36" s="3">
        <f>Data!J9</f>
        <v>2</v>
      </c>
      <c r="I36" s="3">
        <f>Data!K9</f>
        <v>1</v>
      </c>
      <c r="J36" s="3">
        <f>Data!L9</f>
        <v>2</v>
      </c>
      <c r="K36" s="3">
        <f>Data!M9</f>
        <v>0</v>
      </c>
      <c r="L36" s="3">
        <f>Data!N9</f>
        <v>0</v>
      </c>
      <c r="M36" s="3">
        <f>Data!O9</f>
        <v>3</v>
      </c>
      <c r="N36" s="3">
        <f>Data!P9</f>
        <v>1</v>
      </c>
      <c r="O36" s="3">
        <f>Data!Q9</f>
        <v>1</v>
      </c>
      <c r="P36" s="50">
        <f>Data!R9</f>
        <v>1</v>
      </c>
      <c r="Q36" s="50">
        <f>Data!S9</f>
        <v>1</v>
      </c>
      <c r="R36" s="50">
        <f>Data!T9</f>
        <v>1</v>
      </c>
      <c r="S36" s="50">
        <f>Data!U9</f>
        <v>3</v>
      </c>
      <c r="T36" s="50">
        <f>Data!V9</f>
        <v>1</v>
      </c>
      <c r="U36" s="50">
        <f>Data!W9</f>
        <v>0</v>
      </c>
      <c r="V36" s="50">
        <f>Data!X9</f>
        <v>2</v>
      </c>
      <c r="W36" s="50">
        <f>Data!Y9</f>
        <v>2</v>
      </c>
      <c r="X36" s="50">
        <f>Data!Z9</f>
        <v>3</v>
      </c>
      <c r="Y36" s="50">
        <f>Data!AA9</f>
        <v>0</v>
      </c>
      <c r="Z36" s="50">
        <f>Data!AB9</f>
        <v>2</v>
      </c>
      <c r="AA36" s="50">
        <f>Data!AC9</f>
        <v>1</v>
      </c>
      <c r="AB36" s="60"/>
      <c r="AC36" s="42"/>
    </row>
    <row r="37" spans="1:29" x14ac:dyDescent="0.25">
      <c r="A37" s="2" t="s">
        <v>9</v>
      </c>
      <c r="B37" s="6">
        <f t="shared" ref="B37:O37" si="35">IF(B35&gt;0,+B36/B35,"-")</f>
        <v>0.5</v>
      </c>
      <c r="C37" s="6">
        <f t="shared" si="35"/>
        <v>1</v>
      </c>
      <c r="D37" s="6">
        <f t="shared" si="35"/>
        <v>0.5</v>
      </c>
      <c r="E37" s="7">
        <f t="shared" si="35"/>
        <v>0.33333333333333331</v>
      </c>
      <c r="F37" s="7">
        <f t="shared" si="35"/>
        <v>1</v>
      </c>
      <c r="G37" s="7">
        <f t="shared" si="35"/>
        <v>0</v>
      </c>
      <c r="H37" s="7">
        <f t="shared" si="35"/>
        <v>0.5</v>
      </c>
      <c r="I37" s="7">
        <f t="shared" si="35"/>
        <v>0.33333333333333331</v>
      </c>
      <c r="J37" s="6">
        <f t="shared" si="35"/>
        <v>0.66666666666666663</v>
      </c>
      <c r="K37" s="6" t="str">
        <f t="shared" si="35"/>
        <v>-</v>
      </c>
      <c r="L37" s="6" t="str">
        <f t="shared" si="35"/>
        <v>-</v>
      </c>
      <c r="M37" s="6">
        <f t="shared" si="35"/>
        <v>0.6</v>
      </c>
      <c r="N37" s="6">
        <f t="shared" si="35"/>
        <v>1</v>
      </c>
      <c r="O37" s="6">
        <f t="shared" si="35"/>
        <v>0.5</v>
      </c>
      <c r="P37" s="62">
        <f t="shared" ref="P37:AA37" si="36">IF(P35&gt;0,+P36/P35,"-")</f>
        <v>0.5</v>
      </c>
      <c r="Q37" s="62">
        <f t="shared" si="36"/>
        <v>0.5</v>
      </c>
      <c r="R37" s="62">
        <f t="shared" si="36"/>
        <v>1</v>
      </c>
      <c r="S37" s="62">
        <f t="shared" si="36"/>
        <v>0.75</v>
      </c>
      <c r="T37" s="62">
        <f t="shared" si="36"/>
        <v>0.5</v>
      </c>
      <c r="U37" s="62">
        <f t="shared" si="36"/>
        <v>0</v>
      </c>
      <c r="V37" s="62">
        <f t="shared" ref="V37:W37" si="37">IF(V35&gt;0,+V36/V35,"-")</f>
        <v>0.5</v>
      </c>
      <c r="W37" s="62">
        <f t="shared" si="37"/>
        <v>0.66666666666666663</v>
      </c>
      <c r="X37" s="62">
        <f t="shared" ref="X37:Y37" si="38">IF(X35&gt;0,+X36/X35,"-")</f>
        <v>0.75</v>
      </c>
      <c r="Y37" s="62" t="str">
        <f t="shared" si="38"/>
        <v>-</v>
      </c>
      <c r="Z37" s="62">
        <f t="shared" ref="Z37" si="39">IF(Z35&gt;0,+Z36/Z35,"-")</f>
        <v>0.66666666666666663</v>
      </c>
      <c r="AA37" s="62">
        <f t="shared" si="36"/>
        <v>0.33333333333333331</v>
      </c>
      <c r="AB37" s="60"/>
      <c r="AC37" s="42"/>
    </row>
    <row r="38" spans="1:29" s="26" customFormat="1" ht="18.75" customHeight="1" thickBot="1" x14ac:dyDescent="0.3">
      <c r="A38" s="22" t="s">
        <v>10</v>
      </c>
      <c r="B38" s="33"/>
      <c r="C38" s="33"/>
      <c r="D38" s="34"/>
      <c r="E38" s="25">
        <f t="shared" ref="E38:J38" si="40">+SUM(B36:E36)/+SUM(B35:E35)</f>
        <v>0.55555555555555558</v>
      </c>
      <c r="F38" s="25">
        <f t="shared" si="40"/>
        <v>0.625</v>
      </c>
      <c r="G38" s="25">
        <f t="shared" si="40"/>
        <v>0.375</v>
      </c>
      <c r="H38" s="25">
        <f t="shared" si="40"/>
        <v>0.4</v>
      </c>
      <c r="I38" s="25">
        <f t="shared" si="40"/>
        <v>0.4</v>
      </c>
      <c r="J38" s="25">
        <f t="shared" si="40"/>
        <v>0.41666666666666669</v>
      </c>
      <c r="K38" s="25">
        <f t="shared" ref="K38:R38" si="41">+SUM(H36:K36)/+SUM(H35:K35)</f>
        <v>0.5</v>
      </c>
      <c r="L38" s="48">
        <f t="shared" si="41"/>
        <v>0.5</v>
      </c>
      <c r="M38" s="48">
        <f t="shared" si="41"/>
        <v>0.625</v>
      </c>
      <c r="N38" s="25">
        <f t="shared" si="41"/>
        <v>0.66666666666666663</v>
      </c>
      <c r="O38" s="25">
        <f t="shared" si="41"/>
        <v>0.625</v>
      </c>
      <c r="P38" s="57">
        <f t="shared" si="41"/>
        <v>0.6</v>
      </c>
      <c r="Q38" s="57">
        <f t="shared" si="41"/>
        <v>0.5714285714285714</v>
      </c>
      <c r="R38" s="57">
        <f t="shared" si="41"/>
        <v>0.5714285714285714</v>
      </c>
      <c r="S38" s="57">
        <f t="shared" ref="S38:Z38" si="42">+SUM(P36:S36)/+SUM(P35:S35)</f>
        <v>0.66666666666666663</v>
      </c>
      <c r="T38" s="57">
        <f t="shared" si="42"/>
        <v>0.66666666666666663</v>
      </c>
      <c r="U38" s="57">
        <f t="shared" si="42"/>
        <v>0.625</v>
      </c>
      <c r="V38" s="57">
        <f t="shared" si="42"/>
        <v>0.54545454545454541</v>
      </c>
      <c r="W38" s="57">
        <f t="shared" si="42"/>
        <v>0.5</v>
      </c>
      <c r="X38" s="57">
        <f t="shared" si="42"/>
        <v>0.58333333333333337</v>
      </c>
      <c r="Y38" s="57">
        <f t="shared" si="42"/>
        <v>0.63636363636363635</v>
      </c>
      <c r="Z38" s="57">
        <f t="shared" si="42"/>
        <v>0.7</v>
      </c>
      <c r="AA38" s="57">
        <f>+SUM(X36:AA36)/+SUM(X35:AA35)</f>
        <v>0.6</v>
      </c>
      <c r="AB38" s="61"/>
      <c r="AC38" s="43"/>
    </row>
    <row r="39" spans="1:29" ht="7.5" customHeight="1" thickBot="1" x14ac:dyDescent="0.3"/>
    <row r="40" spans="1:29" x14ac:dyDescent="0.25">
      <c r="A40" s="79" t="s">
        <v>25</v>
      </c>
      <c r="B40" s="80"/>
      <c r="C40" s="80"/>
      <c r="D40" s="80"/>
      <c r="E40" s="80"/>
      <c r="F40" s="80"/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2"/>
      <c r="AC40" s="42" t="str">
        <f>+A40</f>
        <v>Women's Golf</v>
      </c>
    </row>
    <row r="41" spans="1:29" x14ac:dyDescent="0.25">
      <c r="A41" s="2" t="s">
        <v>5</v>
      </c>
      <c r="B41" s="3">
        <v>1991</v>
      </c>
      <c r="C41" s="3">
        <v>1992</v>
      </c>
      <c r="D41" s="3">
        <v>1993</v>
      </c>
      <c r="E41" s="3">
        <v>1994</v>
      </c>
      <c r="F41" s="3">
        <v>1995</v>
      </c>
      <c r="G41" s="3">
        <v>1996</v>
      </c>
      <c r="H41" s="3">
        <v>1997</v>
      </c>
      <c r="I41" s="3">
        <v>1998</v>
      </c>
      <c r="J41" s="16">
        <v>1999</v>
      </c>
      <c r="K41" s="16">
        <v>2000</v>
      </c>
      <c r="L41" s="3">
        <v>2001</v>
      </c>
      <c r="M41" s="3">
        <v>2002</v>
      </c>
      <c r="N41" s="3">
        <f t="shared" ref="N41:AA41" si="43">N$4-7</f>
        <v>2003</v>
      </c>
      <c r="O41" s="3">
        <f t="shared" si="43"/>
        <v>2004</v>
      </c>
      <c r="P41" s="50">
        <f t="shared" si="43"/>
        <v>2005</v>
      </c>
      <c r="Q41" s="50">
        <f t="shared" si="43"/>
        <v>2006</v>
      </c>
      <c r="R41" s="50">
        <f t="shared" si="43"/>
        <v>2007</v>
      </c>
      <c r="S41" s="50">
        <f t="shared" si="43"/>
        <v>2008</v>
      </c>
      <c r="T41" s="50">
        <f t="shared" si="43"/>
        <v>2009</v>
      </c>
      <c r="U41" s="50">
        <f t="shared" si="43"/>
        <v>2010</v>
      </c>
      <c r="V41" s="50">
        <f t="shared" si="43"/>
        <v>2011</v>
      </c>
      <c r="W41" s="50">
        <f t="shared" si="43"/>
        <v>2012</v>
      </c>
      <c r="X41" s="50">
        <f t="shared" si="43"/>
        <v>2013</v>
      </c>
      <c r="Y41" s="50">
        <f t="shared" si="43"/>
        <v>2014</v>
      </c>
      <c r="Z41" s="50">
        <f t="shared" si="43"/>
        <v>2015</v>
      </c>
      <c r="AA41" s="50">
        <f t="shared" si="43"/>
        <v>2016</v>
      </c>
      <c r="AB41" s="60"/>
      <c r="AC41" s="42">
        <f>+SUM(X43:AA43)</f>
        <v>6</v>
      </c>
    </row>
    <row r="42" spans="1:29" x14ac:dyDescent="0.25">
      <c r="A42" s="40" t="s">
        <v>6</v>
      </c>
      <c r="B42" s="41">
        <v>1997</v>
      </c>
      <c r="C42" s="41">
        <v>1998</v>
      </c>
      <c r="D42" s="41">
        <v>1999</v>
      </c>
      <c r="E42" s="41">
        <v>2000</v>
      </c>
      <c r="F42" s="41">
        <v>2001</v>
      </c>
      <c r="G42" s="41">
        <v>2002</v>
      </c>
      <c r="H42" s="41">
        <v>2003</v>
      </c>
      <c r="I42" s="41">
        <v>2004</v>
      </c>
      <c r="J42" s="41">
        <v>2005</v>
      </c>
      <c r="K42" s="49">
        <v>2006</v>
      </c>
      <c r="L42" s="41">
        <v>2007</v>
      </c>
      <c r="M42" s="41">
        <v>2008</v>
      </c>
      <c r="N42" s="41">
        <f t="shared" ref="N42:AA42" si="44">N$4-1</f>
        <v>2009</v>
      </c>
      <c r="O42" s="41">
        <f t="shared" si="44"/>
        <v>2010</v>
      </c>
      <c r="P42" s="49">
        <f t="shared" si="44"/>
        <v>2011</v>
      </c>
      <c r="Q42" s="49">
        <f t="shared" si="44"/>
        <v>2012</v>
      </c>
      <c r="R42" s="49">
        <f t="shared" si="44"/>
        <v>2013</v>
      </c>
      <c r="S42" s="49">
        <f t="shared" si="44"/>
        <v>2014</v>
      </c>
      <c r="T42" s="49">
        <f t="shared" si="44"/>
        <v>2015</v>
      </c>
      <c r="U42" s="49">
        <f t="shared" si="44"/>
        <v>2016</v>
      </c>
      <c r="V42" s="49">
        <f t="shared" si="44"/>
        <v>2017</v>
      </c>
      <c r="W42" s="49">
        <f t="shared" si="44"/>
        <v>2018</v>
      </c>
      <c r="X42" s="49">
        <f t="shared" si="44"/>
        <v>2019</v>
      </c>
      <c r="Y42" s="49">
        <f t="shared" si="44"/>
        <v>2020</v>
      </c>
      <c r="Z42" s="49">
        <f t="shared" si="44"/>
        <v>2021</v>
      </c>
      <c r="AA42" s="49">
        <f t="shared" si="44"/>
        <v>2022</v>
      </c>
      <c r="AB42" s="60"/>
      <c r="AC42" s="43">
        <f>+AA46</f>
        <v>0.66666666666666663</v>
      </c>
    </row>
    <row r="43" spans="1:29" x14ac:dyDescent="0.25">
      <c r="A43" s="2" t="s">
        <v>7</v>
      </c>
      <c r="B43" s="3">
        <f>Data!D10</f>
        <v>0</v>
      </c>
      <c r="C43" s="3">
        <f>Data!E10</f>
        <v>0</v>
      </c>
      <c r="D43" s="3">
        <f>Data!F10</f>
        <v>0</v>
      </c>
      <c r="E43" s="3">
        <f>Data!G10</f>
        <v>2</v>
      </c>
      <c r="F43" s="3">
        <f>Data!H10</f>
        <v>3</v>
      </c>
      <c r="G43" s="3">
        <f>Data!I10</f>
        <v>2</v>
      </c>
      <c r="H43" s="3">
        <f>Data!J10</f>
        <v>3</v>
      </c>
      <c r="I43" s="3">
        <f>Data!K10</f>
        <v>1</v>
      </c>
      <c r="J43" s="3">
        <f>Data!L10</f>
        <v>1</v>
      </c>
      <c r="K43" s="50">
        <f>Data!M10</f>
        <v>3</v>
      </c>
      <c r="L43" s="3">
        <f>Data!N10</f>
        <v>3</v>
      </c>
      <c r="M43" s="3">
        <f>Data!O10</f>
        <v>2</v>
      </c>
      <c r="N43" s="3">
        <f>Data!P10</f>
        <v>3</v>
      </c>
      <c r="O43" s="3">
        <f>Data!Q10</f>
        <v>1</v>
      </c>
      <c r="P43" s="50">
        <f>Data!R10</f>
        <v>2</v>
      </c>
      <c r="Q43" s="50">
        <f>Data!S10</f>
        <v>3</v>
      </c>
      <c r="R43" s="50">
        <f>Data!T10</f>
        <v>1</v>
      </c>
      <c r="S43" s="50">
        <f>Data!U10</f>
        <v>2</v>
      </c>
      <c r="T43" s="50">
        <f>Data!V10</f>
        <v>0</v>
      </c>
      <c r="U43" s="50">
        <f>Data!W10</f>
        <v>3</v>
      </c>
      <c r="V43" s="50">
        <f>Data!X10</f>
        <v>0</v>
      </c>
      <c r="W43" s="50">
        <f>Data!Y10</f>
        <v>4</v>
      </c>
      <c r="X43" s="50">
        <f>Data!Z10</f>
        <v>2</v>
      </c>
      <c r="Y43" s="50">
        <f>Data!AA10</f>
        <v>1</v>
      </c>
      <c r="Z43" s="50">
        <f>Data!AB10</f>
        <v>1</v>
      </c>
      <c r="AA43" s="50">
        <f>Data!AC10</f>
        <v>2</v>
      </c>
      <c r="AB43" s="60"/>
      <c r="AC43" s="42"/>
    </row>
    <row r="44" spans="1:29" x14ac:dyDescent="0.25">
      <c r="A44" s="2" t="s">
        <v>8</v>
      </c>
      <c r="B44" s="3">
        <f>Data!D11</f>
        <v>0</v>
      </c>
      <c r="C44" s="3">
        <f>Data!E11</f>
        <v>0</v>
      </c>
      <c r="D44" s="3">
        <f>Data!F11</f>
        <v>0</v>
      </c>
      <c r="E44" s="3">
        <f>Data!G11</f>
        <v>1</v>
      </c>
      <c r="F44" s="3">
        <f>Data!H11</f>
        <v>2</v>
      </c>
      <c r="G44" s="3">
        <f>Data!I11</f>
        <v>1</v>
      </c>
      <c r="H44" s="3">
        <f>Data!J11</f>
        <v>2</v>
      </c>
      <c r="I44" s="3">
        <f>Data!K11</f>
        <v>0</v>
      </c>
      <c r="J44" s="3">
        <f>Data!L11</f>
        <v>1</v>
      </c>
      <c r="K44" s="50">
        <f>Data!M11</f>
        <v>1</v>
      </c>
      <c r="L44" s="3">
        <f>Data!N11</f>
        <v>2</v>
      </c>
      <c r="M44" s="3">
        <f>Data!O11</f>
        <v>2</v>
      </c>
      <c r="N44" s="3">
        <f>Data!P11</f>
        <v>2</v>
      </c>
      <c r="O44" s="3">
        <f>Data!Q11</f>
        <v>1</v>
      </c>
      <c r="P44" s="50">
        <f>Data!R11</f>
        <v>0</v>
      </c>
      <c r="Q44" s="50">
        <f>Data!S11</f>
        <v>3</v>
      </c>
      <c r="R44" s="50">
        <f>Data!T11</f>
        <v>0</v>
      </c>
      <c r="S44" s="50">
        <f>Data!U11</f>
        <v>1</v>
      </c>
      <c r="T44" s="50">
        <f>Data!V11</f>
        <v>0</v>
      </c>
      <c r="U44" s="50">
        <f>Data!W11</f>
        <v>2</v>
      </c>
      <c r="V44" s="50">
        <f>Data!X11</f>
        <v>0</v>
      </c>
      <c r="W44" s="50">
        <f>Data!Y11</f>
        <v>4</v>
      </c>
      <c r="X44" s="50">
        <f>Data!Z11</f>
        <v>1</v>
      </c>
      <c r="Y44" s="50">
        <f>Data!AA11</f>
        <v>1</v>
      </c>
      <c r="Z44" s="50">
        <f>Data!AB11</f>
        <v>1</v>
      </c>
      <c r="AA44" s="50">
        <f>Data!AC11</f>
        <v>1</v>
      </c>
      <c r="AB44" s="60"/>
      <c r="AC44" s="42"/>
    </row>
    <row r="45" spans="1:29" x14ac:dyDescent="0.25">
      <c r="A45" s="2" t="s">
        <v>9</v>
      </c>
      <c r="B45" s="6" t="str">
        <f t="shared" ref="B45:N45" si="45">IF(B43&gt;0,+B44/B43,"-")</f>
        <v>-</v>
      </c>
      <c r="C45" s="6" t="str">
        <f t="shared" si="45"/>
        <v>-</v>
      </c>
      <c r="D45" s="6" t="str">
        <f t="shared" si="45"/>
        <v>-</v>
      </c>
      <c r="E45" s="7">
        <f t="shared" si="45"/>
        <v>0.5</v>
      </c>
      <c r="F45" s="7">
        <f t="shared" si="45"/>
        <v>0.66666666666666663</v>
      </c>
      <c r="G45" s="7">
        <f t="shared" si="45"/>
        <v>0.5</v>
      </c>
      <c r="H45" s="7">
        <f t="shared" si="45"/>
        <v>0.66666666666666663</v>
      </c>
      <c r="I45" s="7">
        <f t="shared" si="45"/>
        <v>0</v>
      </c>
      <c r="J45" s="7">
        <f t="shared" si="45"/>
        <v>1</v>
      </c>
      <c r="K45" s="45">
        <f t="shared" si="45"/>
        <v>0.33333333333333331</v>
      </c>
      <c r="L45" s="6">
        <f t="shared" si="45"/>
        <v>0.66666666666666663</v>
      </c>
      <c r="M45" s="6">
        <f t="shared" si="45"/>
        <v>1</v>
      </c>
      <c r="N45" s="6">
        <f t="shared" si="45"/>
        <v>0.66666666666666663</v>
      </c>
      <c r="O45" s="6">
        <f t="shared" ref="O45:AA45" si="46">IF(O43&gt;0,+O44/O43,"-")</f>
        <v>1</v>
      </c>
      <c r="P45" s="62">
        <f t="shared" si="46"/>
        <v>0</v>
      </c>
      <c r="Q45" s="62">
        <f t="shared" si="46"/>
        <v>1</v>
      </c>
      <c r="R45" s="62">
        <f t="shared" si="46"/>
        <v>0</v>
      </c>
      <c r="S45" s="62">
        <f t="shared" si="46"/>
        <v>0.5</v>
      </c>
      <c r="T45" s="62" t="str">
        <f t="shared" ref="T45" si="47">IF(T43&gt;0,+T44/T43,"-")</f>
        <v>-</v>
      </c>
      <c r="U45" s="62">
        <f t="shared" ref="U45:V45" si="48">IF(U43&gt;0,+U44/U43,"-")</f>
        <v>0.66666666666666663</v>
      </c>
      <c r="V45" s="62" t="str">
        <f t="shared" si="48"/>
        <v>-</v>
      </c>
      <c r="W45" s="62">
        <f t="shared" ref="W45:X45" si="49">IF(W43&gt;0,+W44/W43,"-")</f>
        <v>1</v>
      </c>
      <c r="X45" s="62">
        <f t="shared" si="49"/>
        <v>0.5</v>
      </c>
      <c r="Y45" s="62">
        <f t="shared" ref="Y45:Z45" si="50">IF(Y43&gt;0,+Y44/Y43,"-")</f>
        <v>1</v>
      </c>
      <c r="Z45" s="62">
        <f t="shared" si="50"/>
        <v>1</v>
      </c>
      <c r="AA45" s="62">
        <f t="shared" si="46"/>
        <v>0.5</v>
      </c>
      <c r="AB45" s="60"/>
      <c r="AC45" s="42"/>
    </row>
    <row r="46" spans="1:29" s="26" customFormat="1" ht="12.75" customHeight="1" thickBot="1" x14ac:dyDescent="0.3">
      <c r="A46" s="22" t="s">
        <v>10</v>
      </c>
      <c r="B46" s="33"/>
      <c r="C46" s="33"/>
      <c r="D46" s="34"/>
      <c r="E46" s="25">
        <f t="shared" ref="E46:J46" si="51">+SUM(B44:E44)/+SUM(B43:E43)</f>
        <v>0.5</v>
      </c>
      <c r="F46" s="25">
        <f t="shared" si="51"/>
        <v>0.6</v>
      </c>
      <c r="G46" s="25">
        <f t="shared" si="51"/>
        <v>0.5714285714285714</v>
      </c>
      <c r="H46" s="25">
        <f t="shared" si="51"/>
        <v>0.6</v>
      </c>
      <c r="I46" s="25">
        <f t="shared" si="51"/>
        <v>0.55555555555555558</v>
      </c>
      <c r="J46" s="25">
        <f t="shared" si="51"/>
        <v>0.5714285714285714</v>
      </c>
      <c r="K46" s="25">
        <f t="shared" ref="K46:R46" si="52">+SUM(H44:K44)/+SUM(H43:K43)</f>
        <v>0.5</v>
      </c>
      <c r="L46" s="48">
        <f t="shared" si="52"/>
        <v>0.5</v>
      </c>
      <c r="M46" s="25">
        <f t="shared" si="52"/>
        <v>0.66666666666666663</v>
      </c>
      <c r="N46" s="25">
        <f t="shared" si="52"/>
        <v>0.63636363636363635</v>
      </c>
      <c r="O46" s="25">
        <f t="shared" si="52"/>
        <v>0.77777777777777779</v>
      </c>
      <c r="P46" s="57">
        <f t="shared" si="52"/>
        <v>0.625</v>
      </c>
      <c r="Q46" s="57">
        <f t="shared" si="52"/>
        <v>0.66666666666666663</v>
      </c>
      <c r="R46" s="57">
        <f t="shared" si="52"/>
        <v>0.5714285714285714</v>
      </c>
      <c r="S46" s="57">
        <f t="shared" ref="S46:Z46" si="53">+SUM(P44:S44)/+SUM(P43:S43)</f>
        <v>0.5</v>
      </c>
      <c r="T46" s="57">
        <f t="shared" si="53"/>
        <v>0.66666666666666663</v>
      </c>
      <c r="U46" s="57">
        <f t="shared" si="53"/>
        <v>0.5</v>
      </c>
      <c r="V46" s="57">
        <f t="shared" si="53"/>
        <v>0.6</v>
      </c>
      <c r="W46" s="57">
        <f t="shared" si="53"/>
        <v>0.8571428571428571</v>
      </c>
      <c r="X46" s="57">
        <f t="shared" si="53"/>
        <v>0.77777777777777779</v>
      </c>
      <c r="Y46" s="57">
        <f t="shared" si="53"/>
        <v>0.8571428571428571</v>
      </c>
      <c r="Z46" s="57">
        <f t="shared" si="53"/>
        <v>0.875</v>
      </c>
      <c r="AA46" s="57">
        <f>+SUM(X44:AA44)/+SUM(X43:AA43)</f>
        <v>0.66666666666666663</v>
      </c>
      <c r="AB46" s="61"/>
      <c r="AC46" s="43"/>
    </row>
    <row r="47" spans="1:29" s="26" customFormat="1" ht="12.75" customHeight="1" thickBot="1" x14ac:dyDescent="0.3">
      <c r="A47" s="72"/>
      <c r="B47" s="73"/>
      <c r="C47" s="73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3"/>
      <c r="AC47" s="43"/>
    </row>
    <row r="48" spans="1:29" s="26" customFormat="1" ht="12.75" customHeight="1" x14ac:dyDescent="0.25">
      <c r="A48" s="79" t="s">
        <v>90</v>
      </c>
      <c r="B48" s="80"/>
      <c r="C48" s="80"/>
      <c r="D48" s="80"/>
      <c r="E48" s="80"/>
      <c r="F48" s="80"/>
      <c r="G48" s="80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2"/>
      <c r="AB48" s="73"/>
      <c r="AC48" s="43" t="s">
        <v>90</v>
      </c>
    </row>
    <row r="49" spans="1:29" s="26" customFormat="1" ht="12.75" customHeight="1" x14ac:dyDescent="0.25">
      <c r="A49" s="2" t="s">
        <v>5</v>
      </c>
      <c r="B49" s="3">
        <v>1991</v>
      </c>
      <c r="C49" s="3">
        <v>1992</v>
      </c>
      <c r="D49" s="3">
        <v>1993</v>
      </c>
      <c r="E49" s="3">
        <v>1994</v>
      </c>
      <c r="F49" s="3">
        <v>1995</v>
      </c>
      <c r="G49" s="3">
        <v>1996</v>
      </c>
      <c r="H49" s="3">
        <v>1997</v>
      </c>
      <c r="I49" s="3">
        <v>1998</v>
      </c>
      <c r="J49" s="16">
        <v>1999</v>
      </c>
      <c r="K49" s="16">
        <v>2000</v>
      </c>
      <c r="L49" s="3">
        <v>2001</v>
      </c>
      <c r="M49" s="3">
        <v>2002</v>
      </c>
      <c r="N49" s="3">
        <f t="shared" ref="N49:AA49" si="54">N$4-7</f>
        <v>2003</v>
      </c>
      <c r="O49" s="3">
        <f t="shared" si="54"/>
        <v>2004</v>
      </c>
      <c r="P49" s="50">
        <f t="shared" si="54"/>
        <v>2005</v>
      </c>
      <c r="Q49" s="50">
        <f t="shared" si="54"/>
        <v>2006</v>
      </c>
      <c r="R49" s="50">
        <f t="shared" si="54"/>
        <v>2007</v>
      </c>
      <c r="S49" s="50">
        <f t="shared" si="54"/>
        <v>2008</v>
      </c>
      <c r="T49" s="50">
        <f t="shared" si="54"/>
        <v>2009</v>
      </c>
      <c r="U49" s="50">
        <f t="shared" si="54"/>
        <v>2010</v>
      </c>
      <c r="V49" s="50">
        <f t="shared" si="54"/>
        <v>2011</v>
      </c>
      <c r="W49" s="50">
        <f t="shared" si="54"/>
        <v>2012</v>
      </c>
      <c r="X49" s="50">
        <f t="shared" si="54"/>
        <v>2013</v>
      </c>
      <c r="Y49" s="50">
        <f t="shared" si="54"/>
        <v>2014</v>
      </c>
      <c r="Z49" s="50">
        <f t="shared" si="54"/>
        <v>2015</v>
      </c>
      <c r="AA49" s="50">
        <f t="shared" si="54"/>
        <v>2016</v>
      </c>
      <c r="AB49" s="60"/>
      <c r="AC49" s="42">
        <f>+SUM(X51:AA51)</f>
        <v>41</v>
      </c>
    </row>
    <row r="50" spans="1:29" s="26" customFormat="1" ht="12.75" customHeight="1" x14ac:dyDescent="0.25">
      <c r="A50" s="40" t="s">
        <v>6</v>
      </c>
      <c r="B50" s="41">
        <v>1997</v>
      </c>
      <c r="C50" s="41">
        <v>1998</v>
      </c>
      <c r="D50" s="41">
        <v>1999</v>
      </c>
      <c r="E50" s="41">
        <v>2000</v>
      </c>
      <c r="F50" s="41">
        <v>2001</v>
      </c>
      <c r="G50" s="41">
        <v>2002</v>
      </c>
      <c r="H50" s="41">
        <v>2003</v>
      </c>
      <c r="I50" s="41">
        <v>2004</v>
      </c>
      <c r="J50" s="41">
        <v>2005</v>
      </c>
      <c r="K50" s="49">
        <v>2006</v>
      </c>
      <c r="L50" s="41">
        <v>2007</v>
      </c>
      <c r="M50" s="41">
        <v>2008</v>
      </c>
      <c r="N50" s="41">
        <f t="shared" ref="N50:AA50" si="55">N$4-1</f>
        <v>2009</v>
      </c>
      <c r="O50" s="41">
        <f t="shared" si="55"/>
        <v>2010</v>
      </c>
      <c r="P50" s="49">
        <f t="shared" si="55"/>
        <v>2011</v>
      </c>
      <c r="Q50" s="49">
        <f t="shared" si="55"/>
        <v>2012</v>
      </c>
      <c r="R50" s="49">
        <f t="shared" si="55"/>
        <v>2013</v>
      </c>
      <c r="S50" s="49">
        <f t="shared" si="55"/>
        <v>2014</v>
      </c>
      <c r="T50" s="49">
        <f t="shared" si="55"/>
        <v>2015</v>
      </c>
      <c r="U50" s="49">
        <f t="shared" si="55"/>
        <v>2016</v>
      </c>
      <c r="V50" s="49">
        <f t="shared" si="55"/>
        <v>2017</v>
      </c>
      <c r="W50" s="49">
        <f t="shared" si="55"/>
        <v>2018</v>
      </c>
      <c r="X50" s="49">
        <f t="shared" si="55"/>
        <v>2019</v>
      </c>
      <c r="Y50" s="49">
        <f t="shared" si="55"/>
        <v>2020</v>
      </c>
      <c r="Z50" s="49">
        <f t="shared" si="55"/>
        <v>2021</v>
      </c>
      <c r="AA50" s="49">
        <f t="shared" si="55"/>
        <v>2022</v>
      </c>
      <c r="AB50" s="60"/>
      <c r="AC50" s="43">
        <f>+AA54</f>
        <v>0.87804878048780488</v>
      </c>
    </row>
    <row r="51" spans="1:29" s="26" customFormat="1" ht="12.75" customHeight="1" x14ac:dyDescent="0.25">
      <c r="A51" s="2" t="s">
        <v>7</v>
      </c>
      <c r="B51" s="3">
        <f>Data!D12</f>
        <v>0</v>
      </c>
      <c r="C51" s="3">
        <f>Data!E12</f>
        <v>0</v>
      </c>
      <c r="D51" s="3">
        <f>Data!F12</f>
        <v>0</v>
      </c>
      <c r="E51" s="3">
        <f>Data!G12</f>
        <v>0</v>
      </c>
      <c r="F51" s="3">
        <f>Data!H12</f>
        <v>0</v>
      </c>
      <c r="G51" s="3">
        <f>Data!I12</f>
        <v>0</v>
      </c>
      <c r="H51" s="3">
        <f>Data!J12</f>
        <v>0</v>
      </c>
      <c r="I51" s="3">
        <f>Data!K12</f>
        <v>0</v>
      </c>
      <c r="J51" s="3">
        <f>Data!L12</f>
        <v>0</v>
      </c>
      <c r="K51" s="3">
        <f>Data!M12</f>
        <v>0</v>
      </c>
      <c r="L51" s="3">
        <f>Data!N12</f>
        <v>0</v>
      </c>
      <c r="M51" s="3">
        <f>Data!O12</f>
        <v>0</v>
      </c>
      <c r="N51" s="3">
        <f>Data!P12</f>
        <v>0</v>
      </c>
      <c r="O51" s="3">
        <f>Data!Q12</f>
        <v>0</v>
      </c>
      <c r="P51" s="3">
        <f>Data!R12</f>
        <v>0</v>
      </c>
      <c r="Q51" s="3">
        <f>Data!S12</f>
        <v>0</v>
      </c>
      <c r="R51" s="3">
        <f>Data!T12</f>
        <v>0</v>
      </c>
      <c r="S51" s="3">
        <f>Data!U12</f>
        <v>0</v>
      </c>
      <c r="T51" s="3">
        <f>Data!V12</f>
        <v>0</v>
      </c>
      <c r="U51" s="3">
        <f>Data!W12</f>
        <v>0</v>
      </c>
      <c r="V51" s="3">
        <f>Data!X12</f>
        <v>0</v>
      </c>
      <c r="W51" s="3">
        <f>Data!Y12</f>
        <v>0</v>
      </c>
      <c r="X51" s="3">
        <f>Data!Z12</f>
        <v>20</v>
      </c>
      <c r="Y51" s="3">
        <f>Data!AA12</f>
        <v>9</v>
      </c>
      <c r="Z51" s="3">
        <f>Data!AB12</f>
        <v>5</v>
      </c>
      <c r="AA51" s="50">
        <f>Data!AC12</f>
        <v>7</v>
      </c>
      <c r="AB51" s="60"/>
      <c r="AC51" s="43"/>
    </row>
    <row r="52" spans="1:29" s="26" customFormat="1" ht="12.75" customHeight="1" x14ac:dyDescent="0.25">
      <c r="A52" s="2" t="s">
        <v>8</v>
      </c>
      <c r="B52" s="3">
        <f>Data!D13</f>
        <v>0</v>
      </c>
      <c r="C52" s="3">
        <f>Data!E13</f>
        <v>0</v>
      </c>
      <c r="D52" s="3">
        <f>Data!F13</f>
        <v>0</v>
      </c>
      <c r="E52" s="3">
        <f>Data!G13</f>
        <v>0</v>
      </c>
      <c r="F52" s="3">
        <f>Data!H13</f>
        <v>0</v>
      </c>
      <c r="G52" s="3">
        <f>Data!I13</f>
        <v>0</v>
      </c>
      <c r="H52" s="3">
        <f>Data!J13</f>
        <v>0</v>
      </c>
      <c r="I52" s="3">
        <f>Data!K13</f>
        <v>0</v>
      </c>
      <c r="J52" s="3">
        <f>Data!L13</f>
        <v>0</v>
      </c>
      <c r="K52" s="3">
        <f>Data!M13</f>
        <v>0</v>
      </c>
      <c r="L52" s="3">
        <f>Data!N13</f>
        <v>0</v>
      </c>
      <c r="M52" s="3">
        <f>Data!O13</f>
        <v>0</v>
      </c>
      <c r="N52" s="3">
        <f>Data!P13</f>
        <v>0</v>
      </c>
      <c r="O52" s="3">
        <f>Data!Q13</f>
        <v>0</v>
      </c>
      <c r="P52" s="3">
        <f>Data!R13</f>
        <v>0</v>
      </c>
      <c r="Q52" s="3">
        <f>Data!S13</f>
        <v>0</v>
      </c>
      <c r="R52" s="3">
        <f>Data!T13</f>
        <v>0</v>
      </c>
      <c r="S52" s="3">
        <f>Data!U13</f>
        <v>0</v>
      </c>
      <c r="T52" s="3">
        <f>Data!V13</f>
        <v>0</v>
      </c>
      <c r="U52" s="3">
        <f>Data!W13</f>
        <v>0</v>
      </c>
      <c r="V52" s="3">
        <f>Data!X13</f>
        <v>0</v>
      </c>
      <c r="W52" s="3">
        <f>Data!Y13</f>
        <v>0</v>
      </c>
      <c r="X52" s="3">
        <f>Data!Z13</f>
        <v>19</v>
      </c>
      <c r="Y52" s="3">
        <f>Data!AA13</f>
        <v>5</v>
      </c>
      <c r="Z52" s="3">
        <f>Data!AB13</f>
        <v>5</v>
      </c>
      <c r="AA52" s="50">
        <f>Data!AC13</f>
        <v>7</v>
      </c>
      <c r="AB52" s="60"/>
      <c r="AC52" s="43"/>
    </row>
    <row r="53" spans="1:29" s="26" customFormat="1" ht="12.75" customHeight="1" x14ac:dyDescent="0.25">
      <c r="A53" s="2" t="s">
        <v>9</v>
      </c>
      <c r="B53" s="6" t="str">
        <f t="shared" ref="B53:AA53" si="56">IF(B51&gt;0,+B52/B51,"-")</f>
        <v>-</v>
      </c>
      <c r="C53" s="6" t="str">
        <f t="shared" si="56"/>
        <v>-</v>
      </c>
      <c r="D53" s="6" t="str">
        <f t="shared" si="56"/>
        <v>-</v>
      </c>
      <c r="E53" s="7" t="str">
        <f>IF(E51&gt;0,+E52/E51,"-")</f>
        <v>-</v>
      </c>
      <c r="F53" s="7" t="str">
        <f t="shared" si="56"/>
        <v>-</v>
      </c>
      <c r="G53" s="7" t="str">
        <f t="shared" si="56"/>
        <v>-</v>
      </c>
      <c r="H53" s="7" t="str">
        <f t="shared" si="56"/>
        <v>-</v>
      </c>
      <c r="I53" s="7" t="str">
        <f t="shared" si="56"/>
        <v>-</v>
      </c>
      <c r="J53" s="7" t="str">
        <f t="shared" si="56"/>
        <v>-</v>
      </c>
      <c r="K53" s="45" t="str">
        <f t="shared" si="56"/>
        <v>-</v>
      </c>
      <c r="L53" s="6" t="str">
        <f t="shared" si="56"/>
        <v>-</v>
      </c>
      <c r="M53" s="6" t="str">
        <f t="shared" si="56"/>
        <v>-</v>
      </c>
      <c r="N53" s="6" t="str">
        <f t="shared" si="56"/>
        <v>-</v>
      </c>
      <c r="O53" s="6" t="str">
        <f t="shared" si="56"/>
        <v>-</v>
      </c>
      <c r="P53" s="62" t="str">
        <f t="shared" si="56"/>
        <v>-</v>
      </c>
      <c r="Q53" s="62" t="str">
        <f t="shared" si="56"/>
        <v>-</v>
      </c>
      <c r="R53" s="62" t="str">
        <f t="shared" si="56"/>
        <v>-</v>
      </c>
      <c r="S53" s="62" t="str">
        <f t="shared" si="56"/>
        <v>-</v>
      </c>
      <c r="T53" s="62" t="str">
        <f t="shared" si="56"/>
        <v>-</v>
      </c>
      <c r="U53" s="62" t="str">
        <f t="shared" si="56"/>
        <v>-</v>
      </c>
      <c r="V53" s="62" t="str">
        <f t="shared" si="56"/>
        <v>-</v>
      </c>
      <c r="W53" s="62" t="str">
        <f t="shared" si="56"/>
        <v>-</v>
      </c>
      <c r="X53" s="62">
        <f t="shared" ref="X53:Y53" si="57">IF(X51&gt;0,+X52/X51,"-")</f>
        <v>0.95</v>
      </c>
      <c r="Y53" s="62">
        <f t="shared" si="57"/>
        <v>0.55555555555555558</v>
      </c>
      <c r="Z53" s="62">
        <f t="shared" ref="Z53" si="58">IF(Z51&gt;0,+Z52/Z51,"-")</f>
        <v>1</v>
      </c>
      <c r="AA53" s="62">
        <f t="shared" si="56"/>
        <v>1</v>
      </c>
      <c r="AB53" s="60"/>
      <c r="AC53" s="43"/>
    </row>
    <row r="54" spans="1:29" s="26" customFormat="1" ht="12.75" customHeight="1" thickBot="1" x14ac:dyDescent="0.3">
      <c r="A54" s="22" t="s">
        <v>10</v>
      </c>
      <c r="B54" s="33"/>
      <c r="C54" s="33"/>
      <c r="D54" s="34"/>
      <c r="E54" s="25" t="str">
        <f>IF(SUM(B51:E51)&gt;0,+SUM(B52:E52)/+SUM(B51:E51), "-")</f>
        <v>-</v>
      </c>
      <c r="F54" s="25" t="str">
        <f t="shared" ref="F54:Z54" si="59">IF(SUM(C51:F51)&gt;0,+SUM(C52:F52)/+SUM(C51:F51), "-")</f>
        <v>-</v>
      </c>
      <c r="G54" s="25" t="str">
        <f t="shared" si="59"/>
        <v>-</v>
      </c>
      <c r="H54" s="25" t="str">
        <f t="shared" si="59"/>
        <v>-</v>
      </c>
      <c r="I54" s="25" t="str">
        <f t="shared" si="59"/>
        <v>-</v>
      </c>
      <c r="J54" s="25" t="str">
        <f t="shared" si="59"/>
        <v>-</v>
      </c>
      <c r="K54" s="25" t="str">
        <f t="shared" si="59"/>
        <v>-</v>
      </c>
      <c r="L54" s="25" t="str">
        <f t="shared" si="59"/>
        <v>-</v>
      </c>
      <c r="M54" s="25" t="str">
        <f t="shared" si="59"/>
        <v>-</v>
      </c>
      <c r="N54" s="25" t="str">
        <f t="shared" si="59"/>
        <v>-</v>
      </c>
      <c r="O54" s="25" t="str">
        <f t="shared" si="59"/>
        <v>-</v>
      </c>
      <c r="P54" s="25" t="str">
        <f t="shared" si="59"/>
        <v>-</v>
      </c>
      <c r="Q54" s="25" t="str">
        <f t="shared" si="59"/>
        <v>-</v>
      </c>
      <c r="R54" s="25" t="str">
        <f t="shared" si="59"/>
        <v>-</v>
      </c>
      <c r="S54" s="25" t="str">
        <f t="shared" si="59"/>
        <v>-</v>
      </c>
      <c r="T54" s="25" t="str">
        <f t="shared" si="59"/>
        <v>-</v>
      </c>
      <c r="U54" s="25" t="str">
        <f t="shared" si="59"/>
        <v>-</v>
      </c>
      <c r="V54" s="25" t="str">
        <f t="shared" si="59"/>
        <v>-</v>
      </c>
      <c r="W54" s="25" t="str">
        <f t="shared" si="59"/>
        <v>-</v>
      </c>
      <c r="X54" s="25">
        <f t="shared" si="59"/>
        <v>0.95</v>
      </c>
      <c r="Y54" s="25">
        <f t="shared" si="59"/>
        <v>0.82758620689655171</v>
      </c>
      <c r="Z54" s="25">
        <f t="shared" si="59"/>
        <v>0.8529411764705882</v>
      </c>
      <c r="AA54" s="57">
        <f>+SUM(X52:AA52)/+SUM(X51:AA51)</f>
        <v>0.87804878048780488</v>
      </c>
      <c r="AB54" s="61"/>
      <c r="AC54" s="43"/>
    </row>
    <row r="55" spans="1:29" ht="7.5" customHeight="1" thickBot="1" x14ac:dyDescent="0.3">
      <c r="A55" s="17"/>
      <c r="B55" s="17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9" x14ac:dyDescent="0.25">
      <c r="A56" s="79" t="s">
        <v>26</v>
      </c>
      <c r="B56" s="80"/>
      <c r="C56" s="80"/>
      <c r="D56" s="80"/>
      <c r="E56" s="80"/>
      <c r="F56" s="80"/>
      <c r="G56" s="80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C56" s="42" t="str">
        <f>+A56</f>
        <v>Men's Skiing</v>
      </c>
    </row>
    <row r="57" spans="1:29" x14ac:dyDescent="0.25">
      <c r="A57" s="2" t="s">
        <v>5</v>
      </c>
      <c r="B57" s="3">
        <v>1991</v>
      </c>
      <c r="C57" s="3">
        <v>1992</v>
      </c>
      <c r="D57" s="3">
        <v>1993</v>
      </c>
      <c r="E57" s="3">
        <v>1994</v>
      </c>
      <c r="F57" s="3">
        <v>1995</v>
      </c>
      <c r="G57" s="3">
        <v>1996</v>
      </c>
      <c r="H57" s="3">
        <v>1997</v>
      </c>
      <c r="I57" s="3">
        <v>1998</v>
      </c>
      <c r="J57" s="3">
        <v>1999</v>
      </c>
      <c r="K57" s="3">
        <v>2000</v>
      </c>
      <c r="L57" s="3">
        <v>2001</v>
      </c>
      <c r="M57" s="3">
        <v>2002</v>
      </c>
      <c r="N57" s="3">
        <f t="shared" ref="N57:AA57" si="60">N$4-7</f>
        <v>2003</v>
      </c>
      <c r="O57" s="3">
        <f t="shared" si="60"/>
        <v>2004</v>
      </c>
      <c r="P57" s="50">
        <f t="shared" si="60"/>
        <v>2005</v>
      </c>
      <c r="Q57" s="50">
        <f t="shared" si="60"/>
        <v>2006</v>
      </c>
      <c r="R57" s="50">
        <f t="shared" si="60"/>
        <v>2007</v>
      </c>
      <c r="S57" s="50">
        <f t="shared" si="60"/>
        <v>2008</v>
      </c>
      <c r="T57" s="50">
        <f t="shared" si="60"/>
        <v>2009</v>
      </c>
      <c r="U57" s="50">
        <f t="shared" si="60"/>
        <v>2010</v>
      </c>
      <c r="V57" s="50">
        <f t="shared" si="60"/>
        <v>2011</v>
      </c>
      <c r="W57" s="50">
        <f t="shared" si="60"/>
        <v>2012</v>
      </c>
      <c r="X57" s="50">
        <f t="shared" si="60"/>
        <v>2013</v>
      </c>
      <c r="Y57" s="50">
        <f t="shared" si="60"/>
        <v>2014</v>
      </c>
      <c r="Z57" s="50">
        <f t="shared" si="60"/>
        <v>2015</v>
      </c>
      <c r="AA57" s="50">
        <f t="shared" si="60"/>
        <v>2016</v>
      </c>
      <c r="AB57" s="60"/>
      <c r="AC57" s="42">
        <f>+SUM(X59:AA59)</f>
        <v>2</v>
      </c>
    </row>
    <row r="58" spans="1:29" x14ac:dyDescent="0.25">
      <c r="A58" s="40" t="s">
        <v>6</v>
      </c>
      <c r="B58" s="41">
        <v>1997</v>
      </c>
      <c r="C58" s="41">
        <v>1998</v>
      </c>
      <c r="D58" s="41">
        <v>1999</v>
      </c>
      <c r="E58" s="41">
        <v>2000</v>
      </c>
      <c r="F58" s="41">
        <v>2001</v>
      </c>
      <c r="G58" s="41">
        <v>2002</v>
      </c>
      <c r="H58" s="41">
        <v>2003</v>
      </c>
      <c r="I58" s="41">
        <v>2004</v>
      </c>
      <c r="J58" s="41">
        <v>2005</v>
      </c>
      <c r="K58" s="41">
        <v>2006</v>
      </c>
      <c r="L58" s="41">
        <v>2007</v>
      </c>
      <c r="M58" s="41">
        <v>2008</v>
      </c>
      <c r="N58" s="41">
        <f t="shared" ref="N58:AA58" si="61">N$4-1</f>
        <v>2009</v>
      </c>
      <c r="O58" s="41">
        <f t="shared" si="61"/>
        <v>2010</v>
      </c>
      <c r="P58" s="49">
        <f t="shared" si="61"/>
        <v>2011</v>
      </c>
      <c r="Q58" s="49">
        <f t="shared" si="61"/>
        <v>2012</v>
      </c>
      <c r="R58" s="49">
        <f t="shared" si="61"/>
        <v>2013</v>
      </c>
      <c r="S58" s="49">
        <f t="shared" si="61"/>
        <v>2014</v>
      </c>
      <c r="T58" s="49">
        <f t="shared" si="61"/>
        <v>2015</v>
      </c>
      <c r="U58" s="49">
        <f t="shared" si="61"/>
        <v>2016</v>
      </c>
      <c r="V58" s="49">
        <f t="shared" si="61"/>
        <v>2017</v>
      </c>
      <c r="W58" s="49">
        <f t="shared" si="61"/>
        <v>2018</v>
      </c>
      <c r="X58" s="49">
        <f t="shared" si="61"/>
        <v>2019</v>
      </c>
      <c r="Y58" s="49">
        <f t="shared" si="61"/>
        <v>2020</v>
      </c>
      <c r="Z58" s="49">
        <f t="shared" si="61"/>
        <v>2021</v>
      </c>
      <c r="AA58" s="49">
        <f t="shared" si="61"/>
        <v>2022</v>
      </c>
      <c r="AB58" s="60"/>
      <c r="AC58" s="43">
        <f>+AA62</f>
        <v>0.5</v>
      </c>
    </row>
    <row r="59" spans="1:29" x14ac:dyDescent="0.25">
      <c r="A59" s="2" t="s">
        <v>7</v>
      </c>
      <c r="B59" s="3">
        <f>Data!D14</f>
        <v>0</v>
      </c>
      <c r="C59" s="3">
        <f>Data!E14</f>
        <v>2</v>
      </c>
      <c r="D59" s="3">
        <f>Data!F14</f>
        <v>1</v>
      </c>
      <c r="E59" s="3">
        <f>Data!G14</f>
        <v>2</v>
      </c>
      <c r="F59" s="3">
        <f>Data!H14</f>
        <v>2</v>
      </c>
      <c r="G59" s="3">
        <f>Data!I14</f>
        <v>1</v>
      </c>
      <c r="H59" s="3">
        <f>Data!J14</f>
        <v>2</v>
      </c>
      <c r="I59" s="3">
        <f>Data!K14</f>
        <v>1</v>
      </c>
      <c r="J59" s="3">
        <f>Data!L14</f>
        <v>0</v>
      </c>
      <c r="K59" s="3">
        <f>Data!M14</f>
        <v>1</v>
      </c>
      <c r="L59" s="3">
        <f>Data!N14</f>
        <v>2</v>
      </c>
      <c r="M59" s="3">
        <f>Data!O14</f>
        <v>1</v>
      </c>
      <c r="N59" s="3">
        <f>Data!P14</f>
        <v>0</v>
      </c>
      <c r="O59" s="3">
        <f>Data!Q14</f>
        <v>2</v>
      </c>
      <c r="P59" s="3">
        <f>Data!R14</f>
        <v>2</v>
      </c>
      <c r="Q59" s="3">
        <f>Data!S14</f>
        <v>3</v>
      </c>
      <c r="R59" s="3">
        <f>Data!T14</f>
        <v>1</v>
      </c>
      <c r="S59" s="3">
        <f>Data!U14</f>
        <v>1</v>
      </c>
      <c r="T59" s="3">
        <f>Data!V14</f>
        <v>0</v>
      </c>
      <c r="U59" s="3">
        <f>Data!W14</f>
        <v>1</v>
      </c>
      <c r="V59" s="3">
        <f>Data!X14</f>
        <v>0</v>
      </c>
      <c r="W59" s="3">
        <f>Data!Y14</f>
        <v>2</v>
      </c>
      <c r="X59" s="3">
        <f>Data!Z14</f>
        <v>0</v>
      </c>
      <c r="Y59" s="3">
        <f>Data!AA14</f>
        <v>0</v>
      </c>
      <c r="Z59" s="3">
        <f>Data!AB14</f>
        <v>1</v>
      </c>
      <c r="AA59" s="3">
        <f>Data!AC14</f>
        <v>1</v>
      </c>
      <c r="AB59" s="60"/>
      <c r="AC59" s="42"/>
    </row>
    <row r="60" spans="1:29" x14ac:dyDescent="0.25">
      <c r="A60" s="2" t="s">
        <v>8</v>
      </c>
      <c r="B60" s="3">
        <f>Data!D15</f>
        <v>0</v>
      </c>
      <c r="C60" s="3">
        <f>Data!E15</f>
        <v>1</v>
      </c>
      <c r="D60" s="3">
        <f>Data!F15</f>
        <v>1</v>
      </c>
      <c r="E60" s="3">
        <f>Data!G15</f>
        <v>2</v>
      </c>
      <c r="F60" s="3">
        <f>Data!H15</f>
        <v>2</v>
      </c>
      <c r="G60" s="3">
        <f>Data!I15</f>
        <v>1</v>
      </c>
      <c r="H60" s="3">
        <f>Data!J15</f>
        <v>1</v>
      </c>
      <c r="I60" s="3">
        <f>Data!K15</f>
        <v>1</v>
      </c>
      <c r="J60" s="3">
        <f>Data!L15</f>
        <v>0</v>
      </c>
      <c r="K60" s="3">
        <f>Data!M15</f>
        <v>1</v>
      </c>
      <c r="L60" s="3">
        <f>Data!N15</f>
        <v>2</v>
      </c>
      <c r="M60" s="3">
        <f>Data!O15</f>
        <v>1</v>
      </c>
      <c r="N60" s="3">
        <f>Data!P15</f>
        <v>0</v>
      </c>
      <c r="O60" s="3">
        <f>Data!Q15</f>
        <v>2</v>
      </c>
      <c r="P60" s="3">
        <f>Data!R15</f>
        <v>1</v>
      </c>
      <c r="Q60" s="3">
        <f>Data!S15</f>
        <v>3</v>
      </c>
      <c r="R60" s="3">
        <f>Data!T15</f>
        <v>1</v>
      </c>
      <c r="S60" s="3">
        <f>Data!U15</f>
        <v>1</v>
      </c>
      <c r="T60" s="3">
        <f>Data!V15</f>
        <v>0</v>
      </c>
      <c r="U60" s="3">
        <f>Data!W15</f>
        <v>1</v>
      </c>
      <c r="V60" s="3">
        <f>Data!X15</f>
        <v>0</v>
      </c>
      <c r="W60" s="3">
        <f>Data!Y15</f>
        <v>1</v>
      </c>
      <c r="X60" s="3">
        <f>Data!Z15</f>
        <v>0</v>
      </c>
      <c r="Y60" s="3">
        <f>Data!AA15</f>
        <v>0</v>
      </c>
      <c r="Z60" s="3">
        <f>Data!AB15</f>
        <v>1</v>
      </c>
      <c r="AA60" s="3">
        <f>Data!AC15</f>
        <v>0</v>
      </c>
      <c r="AB60" s="60"/>
      <c r="AC60" s="42"/>
    </row>
    <row r="61" spans="1:29" x14ac:dyDescent="0.25">
      <c r="A61" s="2" t="s">
        <v>9</v>
      </c>
      <c r="B61" s="6" t="str">
        <f t="shared" ref="B61:O61" si="62">IF(B59&gt;0,+B60/B59,"-")</f>
        <v>-</v>
      </c>
      <c r="C61" s="6">
        <f t="shared" si="62"/>
        <v>0.5</v>
      </c>
      <c r="D61" s="6">
        <f t="shared" si="62"/>
        <v>1</v>
      </c>
      <c r="E61" s="7">
        <f t="shared" si="62"/>
        <v>1</v>
      </c>
      <c r="F61" s="7">
        <f t="shared" si="62"/>
        <v>1</v>
      </c>
      <c r="G61" s="7">
        <f t="shared" si="62"/>
        <v>1</v>
      </c>
      <c r="H61" s="7">
        <f t="shared" si="62"/>
        <v>0.5</v>
      </c>
      <c r="I61" s="7">
        <f t="shared" si="62"/>
        <v>1</v>
      </c>
      <c r="J61" s="6" t="str">
        <f t="shared" si="62"/>
        <v>-</v>
      </c>
      <c r="K61" s="6">
        <f t="shared" si="62"/>
        <v>1</v>
      </c>
      <c r="L61" s="6">
        <f t="shared" si="62"/>
        <v>1</v>
      </c>
      <c r="M61" s="6">
        <f t="shared" si="62"/>
        <v>1</v>
      </c>
      <c r="N61" s="6" t="str">
        <f t="shared" si="62"/>
        <v>-</v>
      </c>
      <c r="O61" s="6">
        <f t="shared" si="62"/>
        <v>1</v>
      </c>
      <c r="P61" s="62">
        <f t="shared" ref="P61:AA61" si="63">IF(P59&gt;0,+P60/P59,"-")</f>
        <v>0.5</v>
      </c>
      <c r="Q61" s="62">
        <f t="shared" si="63"/>
        <v>1</v>
      </c>
      <c r="R61" s="62">
        <f t="shared" si="63"/>
        <v>1</v>
      </c>
      <c r="S61" s="62">
        <f t="shared" si="63"/>
        <v>1</v>
      </c>
      <c r="T61" s="62" t="str">
        <f t="shared" si="63"/>
        <v>-</v>
      </c>
      <c r="U61" s="62">
        <f t="shared" si="63"/>
        <v>1</v>
      </c>
      <c r="V61" s="62" t="str">
        <f t="shared" ref="V61:W61" si="64">IF(V59&gt;0,+V60/V59,"-")</f>
        <v>-</v>
      </c>
      <c r="W61" s="62">
        <f t="shared" si="64"/>
        <v>0.5</v>
      </c>
      <c r="X61" s="62" t="str">
        <f t="shared" ref="X61:Y61" si="65">IF(X59&gt;0,+X60/X59,"-")</f>
        <v>-</v>
      </c>
      <c r="Y61" s="62" t="str">
        <f t="shared" si="65"/>
        <v>-</v>
      </c>
      <c r="Z61" s="62">
        <f t="shared" ref="Z61" si="66">IF(Z59&gt;0,+Z60/Z59,"-")</f>
        <v>1</v>
      </c>
      <c r="AA61" s="62">
        <f t="shared" si="63"/>
        <v>0</v>
      </c>
      <c r="AB61" s="60"/>
      <c r="AC61" s="42"/>
    </row>
    <row r="62" spans="1:29" s="26" customFormat="1" ht="12.75" customHeight="1" thickBot="1" x14ac:dyDescent="0.3">
      <c r="A62" s="22" t="s">
        <v>10</v>
      </c>
      <c r="B62" s="27"/>
      <c r="C62" s="27"/>
      <c r="D62" s="28"/>
      <c r="E62" s="25">
        <v>0</v>
      </c>
      <c r="F62" s="25">
        <f t="shared" ref="F62:J62" si="67">+SUM(C60:F60)/+SUM(C59:F59)</f>
        <v>0.8571428571428571</v>
      </c>
      <c r="G62" s="25">
        <f t="shared" si="67"/>
        <v>1</v>
      </c>
      <c r="H62" s="25">
        <f t="shared" si="67"/>
        <v>0.8571428571428571</v>
      </c>
      <c r="I62" s="25">
        <f t="shared" si="67"/>
        <v>0.83333333333333337</v>
      </c>
      <c r="J62" s="25">
        <f t="shared" si="67"/>
        <v>0.75</v>
      </c>
      <c r="K62" s="25">
        <f t="shared" ref="K62:R62" si="68">+SUM(H60:K60)/+SUM(H59:K59)</f>
        <v>0.75</v>
      </c>
      <c r="L62" s="48">
        <f t="shared" si="68"/>
        <v>1</v>
      </c>
      <c r="M62" s="48">
        <f t="shared" si="68"/>
        <v>1</v>
      </c>
      <c r="N62" s="25">
        <f t="shared" si="68"/>
        <v>1</v>
      </c>
      <c r="O62" s="25">
        <f t="shared" si="68"/>
        <v>1</v>
      </c>
      <c r="P62" s="57">
        <f t="shared" si="68"/>
        <v>0.8</v>
      </c>
      <c r="Q62" s="57">
        <f t="shared" si="68"/>
        <v>0.8571428571428571</v>
      </c>
      <c r="R62" s="57">
        <f t="shared" si="68"/>
        <v>0.875</v>
      </c>
      <c r="S62" s="57">
        <f t="shared" ref="S62:Z62" si="69">+SUM(P60:S60)/+SUM(P59:S59)</f>
        <v>0.8571428571428571</v>
      </c>
      <c r="T62" s="57">
        <f t="shared" si="69"/>
        <v>1</v>
      </c>
      <c r="U62" s="57">
        <f t="shared" si="69"/>
        <v>1</v>
      </c>
      <c r="V62" s="57">
        <f t="shared" si="69"/>
        <v>1</v>
      </c>
      <c r="W62" s="57">
        <f t="shared" si="69"/>
        <v>0.66666666666666663</v>
      </c>
      <c r="X62" s="57">
        <f t="shared" si="69"/>
        <v>0.66666666666666663</v>
      </c>
      <c r="Y62" s="57">
        <f t="shared" si="69"/>
        <v>0.5</v>
      </c>
      <c r="Z62" s="57">
        <f t="shared" si="69"/>
        <v>0.66666666666666663</v>
      </c>
      <c r="AA62" s="57">
        <f>+SUM(X60:AA60)/+SUM(X59:AA59)</f>
        <v>0.5</v>
      </c>
      <c r="AB62" s="61"/>
      <c r="AC62" s="43"/>
    </row>
    <row r="63" spans="1:29" ht="7.5" customHeight="1" thickBot="1" x14ac:dyDescent="0.3">
      <c r="A63" s="17"/>
      <c r="B63" s="17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9" x14ac:dyDescent="0.25">
      <c r="A64" s="79" t="s">
        <v>27</v>
      </c>
      <c r="B64" s="80"/>
      <c r="C64" s="80"/>
      <c r="D64" s="80"/>
      <c r="E64" s="80"/>
      <c r="F64" s="80"/>
      <c r="G64" s="80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2"/>
      <c r="AC64" s="42" t="str">
        <f>+A64</f>
        <v>Women's Skiing</v>
      </c>
    </row>
    <row r="65" spans="1:29" x14ac:dyDescent="0.25">
      <c r="A65" s="2" t="s">
        <v>5</v>
      </c>
      <c r="B65" s="3">
        <v>1991</v>
      </c>
      <c r="C65" s="3">
        <v>1992</v>
      </c>
      <c r="D65" s="3">
        <v>1993</v>
      </c>
      <c r="E65" s="3">
        <v>1994</v>
      </c>
      <c r="F65" s="3">
        <v>1995</v>
      </c>
      <c r="G65" s="3">
        <v>1996</v>
      </c>
      <c r="H65" s="3">
        <v>1997</v>
      </c>
      <c r="I65" s="3">
        <v>1998</v>
      </c>
      <c r="J65" s="3">
        <v>1999</v>
      </c>
      <c r="K65" s="3">
        <v>2000</v>
      </c>
      <c r="L65" s="3">
        <v>2001</v>
      </c>
      <c r="M65" s="3">
        <v>2002</v>
      </c>
      <c r="N65" s="3">
        <f t="shared" ref="N65:AA65" si="70">N$4-7</f>
        <v>2003</v>
      </c>
      <c r="O65" s="3">
        <f t="shared" si="70"/>
        <v>2004</v>
      </c>
      <c r="P65" s="50">
        <f t="shared" si="70"/>
        <v>2005</v>
      </c>
      <c r="Q65" s="50">
        <f t="shared" si="70"/>
        <v>2006</v>
      </c>
      <c r="R65" s="50">
        <f t="shared" si="70"/>
        <v>2007</v>
      </c>
      <c r="S65" s="50">
        <f t="shared" si="70"/>
        <v>2008</v>
      </c>
      <c r="T65" s="50">
        <f t="shared" si="70"/>
        <v>2009</v>
      </c>
      <c r="U65" s="50">
        <f t="shared" si="70"/>
        <v>2010</v>
      </c>
      <c r="V65" s="50">
        <f t="shared" si="70"/>
        <v>2011</v>
      </c>
      <c r="W65" s="50">
        <f t="shared" si="70"/>
        <v>2012</v>
      </c>
      <c r="X65" s="50">
        <f t="shared" si="70"/>
        <v>2013</v>
      </c>
      <c r="Y65" s="50">
        <f t="shared" si="70"/>
        <v>2014</v>
      </c>
      <c r="Z65" s="50">
        <f t="shared" si="70"/>
        <v>2015</v>
      </c>
      <c r="AA65" s="50">
        <f t="shared" si="70"/>
        <v>2016</v>
      </c>
      <c r="AB65" s="60"/>
      <c r="AC65" s="42">
        <f>+SUM(X67:AA67)</f>
        <v>8</v>
      </c>
    </row>
    <row r="66" spans="1:29" x14ac:dyDescent="0.25">
      <c r="A66" s="40" t="s">
        <v>6</v>
      </c>
      <c r="B66" s="41">
        <v>1997</v>
      </c>
      <c r="C66" s="41">
        <v>1998</v>
      </c>
      <c r="D66" s="41">
        <v>1999</v>
      </c>
      <c r="E66" s="41">
        <v>2000</v>
      </c>
      <c r="F66" s="41">
        <v>2001</v>
      </c>
      <c r="G66" s="41">
        <v>2002</v>
      </c>
      <c r="H66" s="41">
        <v>2003</v>
      </c>
      <c r="I66" s="41">
        <v>2004</v>
      </c>
      <c r="J66" s="41">
        <v>2005</v>
      </c>
      <c r="K66" s="41">
        <v>2006</v>
      </c>
      <c r="L66" s="41">
        <v>2007</v>
      </c>
      <c r="M66" s="41">
        <v>2008</v>
      </c>
      <c r="N66" s="41">
        <f t="shared" ref="N66:AA66" si="71">N$4-1</f>
        <v>2009</v>
      </c>
      <c r="O66" s="41">
        <f t="shared" si="71"/>
        <v>2010</v>
      </c>
      <c r="P66" s="49">
        <f t="shared" si="71"/>
        <v>2011</v>
      </c>
      <c r="Q66" s="49">
        <f t="shared" si="71"/>
        <v>2012</v>
      </c>
      <c r="R66" s="49">
        <f t="shared" si="71"/>
        <v>2013</v>
      </c>
      <c r="S66" s="49">
        <f t="shared" si="71"/>
        <v>2014</v>
      </c>
      <c r="T66" s="49">
        <f t="shared" si="71"/>
        <v>2015</v>
      </c>
      <c r="U66" s="49">
        <f t="shared" si="71"/>
        <v>2016</v>
      </c>
      <c r="V66" s="49">
        <f t="shared" si="71"/>
        <v>2017</v>
      </c>
      <c r="W66" s="49">
        <f t="shared" si="71"/>
        <v>2018</v>
      </c>
      <c r="X66" s="49">
        <f t="shared" si="71"/>
        <v>2019</v>
      </c>
      <c r="Y66" s="49">
        <f t="shared" si="71"/>
        <v>2020</v>
      </c>
      <c r="Z66" s="49">
        <f t="shared" si="71"/>
        <v>2021</v>
      </c>
      <c r="AA66" s="49">
        <f t="shared" si="71"/>
        <v>2022</v>
      </c>
      <c r="AB66" s="60"/>
      <c r="AC66" s="43">
        <f>+AA70</f>
        <v>0.875</v>
      </c>
    </row>
    <row r="67" spans="1:29" x14ac:dyDescent="0.25">
      <c r="A67" s="2" t="s">
        <v>7</v>
      </c>
      <c r="B67" s="3">
        <f>Data!D16</f>
        <v>1</v>
      </c>
      <c r="C67" s="3">
        <f>Data!E16</f>
        <v>0</v>
      </c>
      <c r="D67" s="3">
        <f>Data!F16</f>
        <v>0</v>
      </c>
      <c r="E67" s="3">
        <f>Data!G16</f>
        <v>4</v>
      </c>
      <c r="F67" s="3">
        <f>Data!H16</f>
        <v>2</v>
      </c>
      <c r="G67" s="3">
        <f>Data!I16</f>
        <v>0</v>
      </c>
      <c r="H67" s="3">
        <f>Data!J16</f>
        <v>1</v>
      </c>
      <c r="I67" s="3">
        <f>Data!K16</f>
        <v>1</v>
      </c>
      <c r="J67" s="3">
        <f>Data!L16</f>
        <v>0</v>
      </c>
      <c r="K67" s="3">
        <f>Data!M16</f>
        <v>1</v>
      </c>
      <c r="L67" s="3">
        <f>Data!N16</f>
        <v>2</v>
      </c>
      <c r="M67" s="3">
        <f>Data!O16</f>
        <v>3</v>
      </c>
      <c r="N67" s="3">
        <f>Data!P16</f>
        <v>2</v>
      </c>
      <c r="O67" s="3">
        <f>Data!Q16</f>
        <v>1</v>
      </c>
      <c r="P67" s="50">
        <f>Data!R16</f>
        <v>0</v>
      </c>
      <c r="Q67" s="50">
        <f>Data!S16</f>
        <v>0</v>
      </c>
      <c r="R67" s="50">
        <f>Data!T16</f>
        <v>0</v>
      </c>
      <c r="S67" s="50">
        <f>Data!U16</f>
        <v>2</v>
      </c>
      <c r="T67" s="50">
        <f>Data!V16</f>
        <v>2</v>
      </c>
      <c r="U67" s="50">
        <f>Data!W16</f>
        <v>0</v>
      </c>
      <c r="V67" s="50">
        <f>Data!X16</f>
        <v>0</v>
      </c>
      <c r="W67" s="50">
        <f>Data!Y16</f>
        <v>2</v>
      </c>
      <c r="X67" s="50">
        <f>Data!Z16</f>
        <v>3</v>
      </c>
      <c r="Y67" s="50">
        <f>Data!AA16</f>
        <v>1</v>
      </c>
      <c r="Z67" s="50">
        <f>Data!AB16</f>
        <v>3</v>
      </c>
      <c r="AA67" s="50">
        <f>Data!AC16</f>
        <v>1</v>
      </c>
      <c r="AB67" s="60"/>
      <c r="AC67" s="42"/>
    </row>
    <row r="68" spans="1:29" x14ac:dyDescent="0.25">
      <c r="A68" s="2" t="s">
        <v>8</v>
      </c>
      <c r="B68" s="3">
        <f>Data!D17</f>
        <v>0</v>
      </c>
      <c r="C68" s="3">
        <f>Data!E17</f>
        <v>0</v>
      </c>
      <c r="D68" s="3">
        <f>Data!F17</f>
        <v>0</v>
      </c>
      <c r="E68" s="3">
        <f>Data!G17</f>
        <v>4</v>
      </c>
      <c r="F68" s="3">
        <f>Data!H17</f>
        <v>2</v>
      </c>
      <c r="G68" s="3">
        <f>Data!I17</f>
        <v>0</v>
      </c>
      <c r="H68" s="3">
        <f>Data!J17</f>
        <v>1</v>
      </c>
      <c r="I68" s="3">
        <f>Data!K17</f>
        <v>0</v>
      </c>
      <c r="J68" s="3">
        <f>Data!L17</f>
        <v>0</v>
      </c>
      <c r="K68" s="3">
        <f>Data!M17</f>
        <v>1</v>
      </c>
      <c r="L68" s="3">
        <f>Data!N17</f>
        <v>2</v>
      </c>
      <c r="M68" s="3">
        <f>Data!O17</f>
        <v>0</v>
      </c>
      <c r="N68" s="3">
        <f>Data!P17</f>
        <v>1</v>
      </c>
      <c r="O68" s="3">
        <f>Data!Q17</f>
        <v>1</v>
      </c>
      <c r="P68" s="50">
        <f>Data!R17</f>
        <v>0</v>
      </c>
      <c r="Q68" s="50">
        <f>Data!S17</f>
        <v>0</v>
      </c>
      <c r="R68" s="50">
        <f>Data!T17</f>
        <v>0</v>
      </c>
      <c r="S68" s="50">
        <f>Data!U17</f>
        <v>1</v>
      </c>
      <c r="T68" s="50">
        <f>Data!V17</f>
        <v>1</v>
      </c>
      <c r="U68" s="50">
        <f>Data!W17</f>
        <v>0</v>
      </c>
      <c r="V68" s="50">
        <f>Data!X17</f>
        <v>0</v>
      </c>
      <c r="W68" s="50">
        <f>Data!Y17</f>
        <v>1</v>
      </c>
      <c r="X68" s="50">
        <f>Data!Z17</f>
        <v>2</v>
      </c>
      <c r="Y68" s="50">
        <f>Data!AA17</f>
        <v>1</v>
      </c>
      <c r="Z68" s="50">
        <f>Data!AB17</f>
        <v>3</v>
      </c>
      <c r="AA68" s="50">
        <f>Data!AC17</f>
        <v>1</v>
      </c>
      <c r="AB68" s="60"/>
      <c r="AC68" s="42"/>
    </row>
    <row r="69" spans="1:29" x14ac:dyDescent="0.25">
      <c r="A69" s="2" t="s">
        <v>9</v>
      </c>
      <c r="B69" s="6">
        <f t="shared" ref="B69:L69" si="72">IF(B67&gt;0,+B68/B67,"-")</f>
        <v>0</v>
      </c>
      <c r="C69" s="6" t="str">
        <f t="shared" si="72"/>
        <v>-</v>
      </c>
      <c r="D69" s="6" t="str">
        <f t="shared" si="72"/>
        <v>-</v>
      </c>
      <c r="E69" s="7">
        <f t="shared" si="72"/>
        <v>1</v>
      </c>
      <c r="F69" s="7">
        <f t="shared" si="72"/>
        <v>1</v>
      </c>
      <c r="G69" s="7" t="str">
        <f t="shared" si="72"/>
        <v>-</v>
      </c>
      <c r="H69" s="7">
        <f t="shared" si="72"/>
        <v>1</v>
      </c>
      <c r="I69" s="7">
        <f t="shared" si="72"/>
        <v>0</v>
      </c>
      <c r="J69" s="6" t="str">
        <f t="shared" si="72"/>
        <v>-</v>
      </c>
      <c r="K69" s="6">
        <f t="shared" si="72"/>
        <v>1</v>
      </c>
      <c r="L69" s="6">
        <f t="shared" si="72"/>
        <v>1</v>
      </c>
      <c r="M69" s="6">
        <f t="shared" ref="M69:Q69" si="73">IF(M67&gt;0,+M68/M67,"-")</f>
        <v>0</v>
      </c>
      <c r="N69" s="6">
        <f t="shared" si="73"/>
        <v>0.5</v>
      </c>
      <c r="O69" s="6">
        <f t="shared" si="73"/>
        <v>1</v>
      </c>
      <c r="P69" s="62" t="str">
        <f t="shared" si="73"/>
        <v>-</v>
      </c>
      <c r="Q69" s="62" t="str">
        <f t="shared" si="73"/>
        <v>-</v>
      </c>
      <c r="R69" s="62" t="str">
        <f>IF(R67&gt;0,+R68/R67,"-")</f>
        <v>-</v>
      </c>
      <c r="S69" s="62">
        <f t="shared" ref="S69:T69" si="74">IF(S67&gt;0,+S68/S67,"-")</f>
        <v>0.5</v>
      </c>
      <c r="T69" s="62">
        <f t="shared" si="74"/>
        <v>0.5</v>
      </c>
      <c r="U69" s="62" t="str">
        <f t="shared" ref="U69:V69" si="75">IF(U67&gt;0,+U68/U67,"-")</f>
        <v>-</v>
      </c>
      <c r="V69" s="62" t="str">
        <f t="shared" si="75"/>
        <v>-</v>
      </c>
      <c r="W69" s="62">
        <f t="shared" ref="W69:X69" si="76">IF(W67&gt;0,+W68/W67,"-")</f>
        <v>0.5</v>
      </c>
      <c r="X69" s="62">
        <f t="shared" si="76"/>
        <v>0.66666666666666663</v>
      </c>
      <c r="Y69" s="62">
        <f t="shared" ref="Y69:Z69" si="77">IF(Y67&gt;0,+Y68/Y67,"-")</f>
        <v>1</v>
      </c>
      <c r="Z69" s="62">
        <f t="shared" si="77"/>
        <v>1</v>
      </c>
      <c r="AA69" s="62">
        <f>IF(AA67&gt;0,+AA68/AA67,"-")</f>
        <v>1</v>
      </c>
      <c r="AB69" s="60"/>
      <c r="AC69" s="42"/>
    </row>
    <row r="70" spans="1:29" s="26" customFormat="1" ht="12.75" customHeight="1" thickBot="1" x14ac:dyDescent="0.3">
      <c r="A70" s="22" t="s">
        <v>10</v>
      </c>
      <c r="B70" s="20"/>
      <c r="C70" s="20"/>
      <c r="D70" s="21"/>
      <c r="E70" s="25">
        <f t="shared" ref="E70:J70" si="78">+SUM(B68:E68)/+SUM(B67:E67)</f>
        <v>0.8</v>
      </c>
      <c r="F70" s="25">
        <f t="shared" si="78"/>
        <v>1</v>
      </c>
      <c r="G70" s="25">
        <f t="shared" si="78"/>
        <v>1</v>
      </c>
      <c r="H70" s="25">
        <f t="shared" si="78"/>
        <v>1</v>
      </c>
      <c r="I70" s="25">
        <f t="shared" si="78"/>
        <v>0.75</v>
      </c>
      <c r="J70" s="25">
        <f t="shared" si="78"/>
        <v>0.5</v>
      </c>
      <c r="K70" s="25">
        <f t="shared" ref="K70:R70" si="79">+SUM(H68:K68)/+SUM(H67:K67)</f>
        <v>0.66666666666666663</v>
      </c>
      <c r="L70" s="48">
        <f t="shared" si="79"/>
        <v>0.75</v>
      </c>
      <c r="M70" s="48">
        <f t="shared" si="79"/>
        <v>0.5</v>
      </c>
      <c r="N70" s="25">
        <f t="shared" si="79"/>
        <v>0.5</v>
      </c>
      <c r="O70" s="25">
        <f t="shared" si="79"/>
        <v>0.5</v>
      </c>
      <c r="P70" s="57">
        <f t="shared" si="79"/>
        <v>0.33333333333333331</v>
      </c>
      <c r="Q70" s="57">
        <f t="shared" si="79"/>
        <v>0.66666666666666663</v>
      </c>
      <c r="R70" s="57">
        <f t="shared" si="79"/>
        <v>1</v>
      </c>
      <c r="S70" s="57">
        <f t="shared" ref="S70:Z70" si="80">+SUM(P68:S68)/+SUM(P67:S67)</f>
        <v>0.5</v>
      </c>
      <c r="T70" s="57">
        <f t="shared" si="80"/>
        <v>0.5</v>
      </c>
      <c r="U70" s="57">
        <f t="shared" si="80"/>
        <v>0.5</v>
      </c>
      <c r="V70" s="57">
        <f t="shared" si="80"/>
        <v>0.5</v>
      </c>
      <c r="W70" s="57">
        <f t="shared" si="80"/>
        <v>0.5</v>
      </c>
      <c r="X70" s="57">
        <f t="shared" si="80"/>
        <v>0.6</v>
      </c>
      <c r="Y70" s="57">
        <f t="shared" si="80"/>
        <v>0.66666666666666663</v>
      </c>
      <c r="Z70" s="57">
        <f t="shared" si="80"/>
        <v>0.77777777777777779</v>
      </c>
      <c r="AA70" s="57">
        <f>+SUM(X68:AA68)/+SUM(X67:AA67)</f>
        <v>0.875</v>
      </c>
      <c r="AB70" s="61"/>
      <c r="AC70" s="43"/>
    </row>
    <row r="71" spans="1:29" ht="7.5" customHeight="1" thickBot="1" x14ac:dyDescent="0.3"/>
    <row r="72" spans="1:29" x14ac:dyDescent="0.25">
      <c r="A72" s="83" t="s">
        <v>28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5"/>
      <c r="AC72" s="42" t="str">
        <f>+A72</f>
        <v>Women's Soccer</v>
      </c>
    </row>
    <row r="73" spans="1:29" x14ac:dyDescent="0.25">
      <c r="A73" s="2" t="s">
        <v>5</v>
      </c>
      <c r="B73" s="3">
        <v>1991</v>
      </c>
      <c r="C73" s="3">
        <v>1992</v>
      </c>
      <c r="D73" s="3">
        <v>1993</v>
      </c>
      <c r="E73" s="3">
        <v>1994</v>
      </c>
      <c r="F73" s="3">
        <v>1995</v>
      </c>
      <c r="G73" s="3">
        <v>1996</v>
      </c>
      <c r="H73" s="3">
        <v>1997</v>
      </c>
      <c r="I73" s="3">
        <v>1998</v>
      </c>
      <c r="J73" s="3">
        <v>1999</v>
      </c>
      <c r="K73" s="3">
        <v>2000</v>
      </c>
      <c r="L73" s="3">
        <v>2001</v>
      </c>
      <c r="M73" s="3">
        <v>2002</v>
      </c>
      <c r="N73" s="3">
        <f t="shared" ref="N73:AA73" si="81">N$4-7</f>
        <v>2003</v>
      </c>
      <c r="O73" s="3">
        <f t="shared" si="81"/>
        <v>2004</v>
      </c>
      <c r="P73" s="50">
        <f t="shared" si="81"/>
        <v>2005</v>
      </c>
      <c r="Q73" s="50">
        <f t="shared" si="81"/>
        <v>2006</v>
      </c>
      <c r="R73" s="50">
        <f t="shared" si="81"/>
        <v>2007</v>
      </c>
      <c r="S73" s="50">
        <f t="shared" si="81"/>
        <v>2008</v>
      </c>
      <c r="T73" s="50">
        <f t="shared" si="81"/>
        <v>2009</v>
      </c>
      <c r="U73" s="50">
        <f t="shared" si="81"/>
        <v>2010</v>
      </c>
      <c r="V73" s="50">
        <f t="shared" si="81"/>
        <v>2011</v>
      </c>
      <c r="W73" s="50">
        <f t="shared" si="81"/>
        <v>2012</v>
      </c>
      <c r="X73" s="50">
        <f t="shared" si="81"/>
        <v>2013</v>
      </c>
      <c r="Y73" s="50">
        <f t="shared" si="81"/>
        <v>2014</v>
      </c>
      <c r="Z73" s="50">
        <f t="shared" si="81"/>
        <v>2015</v>
      </c>
      <c r="AA73" s="50">
        <f t="shared" si="81"/>
        <v>2016</v>
      </c>
      <c r="AB73" s="60"/>
      <c r="AC73" s="42">
        <f>+SUM(X75:AA75)</f>
        <v>23</v>
      </c>
    </row>
    <row r="74" spans="1:29" x14ac:dyDescent="0.25">
      <c r="A74" s="40" t="s">
        <v>6</v>
      </c>
      <c r="B74" s="41">
        <v>1997</v>
      </c>
      <c r="C74" s="41">
        <v>1998</v>
      </c>
      <c r="D74" s="41">
        <v>1999</v>
      </c>
      <c r="E74" s="41">
        <v>2000</v>
      </c>
      <c r="F74" s="41">
        <v>2001</v>
      </c>
      <c r="G74" s="41">
        <v>2002</v>
      </c>
      <c r="H74" s="41">
        <v>2003</v>
      </c>
      <c r="I74" s="41">
        <v>2004</v>
      </c>
      <c r="J74" s="41">
        <v>2005</v>
      </c>
      <c r="K74" s="41">
        <v>2006</v>
      </c>
      <c r="L74" s="41">
        <v>2007</v>
      </c>
      <c r="M74" s="41">
        <v>2008</v>
      </c>
      <c r="N74" s="41">
        <f t="shared" ref="N74:AA74" si="82">N$4-1</f>
        <v>2009</v>
      </c>
      <c r="O74" s="41">
        <f t="shared" si="82"/>
        <v>2010</v>
      </c>
      <c r="P74" s="49">
        <f t="shared" si="82"/>
        <v>2011</v>
      </c>
      <c r="Q74" s="49">
        <f t="shared" si="82"/>
        <v>2012</v>
      </c>
      <c r="R74" s="49">
        <f t="shared" si="82"/>
        <v>2013</v>
      </c>
      <c r="S74" s="49">
        <f t="shared" si="82"/>
        <v>2014</v>
      </c>
      <c r="T74" s="49">
        <f t="shared" si="82"/>
        <v>2015</v>
      </c>
      <c r="U74" s="49">
        <f t="shared" si="82"/>
        <v>2016</v>
      </c>
      <c r="V74" s="49">
        <f t="shared" si="82"/>
        <v>2017</v>
      </c>
      <c r="W74" s="49">
        <f t="shared" si="82"/>
        <v>2018</v>
      </c>
      <c r="X74" s="49">
        <f t="shared" si="82"/>
        <v>2019</v>
      </c>
      <c r="Y74" s="49">
        <f t="shared" si="82"/>
        <v>2020</v>
      </c>
      <c r="Z74" s="49">
        <f t="shared" si="82"/>
        <v>2021</v>
      </c>
      <c r="AA74" s="49">
        <f t="shared" si="82"/>
        <v>2022</v>
      </c>
      <c r="AB74" s="60"/>
      <c r="AC74" s="43">
        <f>+AA78</f>
        <v>0.69565217391304346</v>
      </c>
    </row>
    <row r="75" spans="1:29" x14ac:dyDescent="0.25">
      <c r="A75" s="2" t="s">
        <v>7</v>
      </c>
      <c r="B75" s="3">
        <f>Data!D18</f>
        <v>0</v>
      </c>
      <c r="C75" s="3">
        <f>Data!E18</f>
        <v>0</v>
      </c>
      <c r="D75" s="3">
        <f>Data!F18</f>
        <v>0</v>
      </c>
      <c r="E75" s="3">
        <f>Data!G18</f>
        <v>0</v>
      </c>
      <c r="F75" s="3">
        <f>Data!H18</f>
        <v>0</v>
      </c>
      <c r="G75" s="3">
        <f>Data!I18</f>
        <v>2</v>
      </c>
      <c r="H75" s="3">
        <f>Data!J18</f>
        <v>6</v>
      </c>
      <c r="I75" s="3">
        <f>Data!K18</f>
        <v>4</v>
      </c>
      <c r="J75" s="3">
        <f>Data!L18</f>
        <v>4</v>
      </c>
      <c r="K75" s="3">
        <f>Data!M18</f>
        <v>1</v>
      </c>
      <c r="L75" s="3">
        <f>Data!N18</f>
        <v>5</v>
      </c>
      <c r="M75" s="3">
        <f>Data!O18</f>
        <v>7</v>
      </c>
      <c r="N75" s="3">
        <f>Data!P18</f>
        <v>4</v>
      </c>
      <c r="O75" s="3">
        <f>Data!Q18</f>
        <v>4</v>
      </c>
      <c r="P75" s="50">
        <f>Data!R18</f>
        <v>4</v>
      </c>
      <c r="Q75" s="50">
        <f>Data!S18</f>
        <v>5</v>
      </c>
      <c r="R75" s="50">
        <f>Data!T18</f>
        <v>6</v>
      </c>
      <c r="S75" s="50">
        <f>Data!U18</f>
        <v>5</v>
      </c>
      <c r="T75" s="50">
        <f>Data!V18</f>
        <v>6</v>
      </c>
      <c r="U75" s="50">
        <f>Data!W18</f>
        <v>4</v>
      </c>
      <c r="V75" s="50">
        <f>Data!X18</f>
        <v>4</v>
      </c>
      <c r="W75" s="50">
        <f>Data!Y18</f>
        <v>8</v>
      </c>
      <c r="X75" s="50">
        <f>Data!Z18</f>
        <v>6</v>
      </c>
      <c r="Y75" s="50">
        <f>Data!AA18</f>
        <v>6</v>
      </c>
      <c r="Z75" s="50">
        <f>Data!AB18</f>
        <v>6</v>
      </c>
      <c r="AA75" s="50">
        <f>Data!AC18</f>
        <v>5</v>
      </c>
      <c r="AB75" s="60"/>
      <c r="AC75" s="42"/>
    </row>
    <row r="76" spans="1:29" x14ac:dyDescent="0.25">
      <c r="A76" s="2" t="s">
        <v>8</v>
      </c>
      <c r="B76" s="3">
        <f>Data!D19</f>
        <v>0</v>
      </c>
      <c r="C76" s="3">
        <f>Data!E19</f>
        <v>0</v>
      </c>
      <c r="D76" s="3">
        <f>Data!F19</f>
        <v>0</v>
      </c>
      <c r="E76" s="3">
        <f>Data!G19</f>
        <v>0</v>
      </c>
      <c r="F76" s="3">
        <f>Data!H19</f>
        <v>0</v>
      </c>
      <c r="G76" s="3">
        <f>Data!I19</f>
        <v>1</v>
      </c>
      <c r="H76" s="3">
        <f>Data!J19</f>
        <v>4</v>
      </c>
      <c r="I76" s="3">
        <f>Data!K19</f>
        <v>3</v>
      </c>
      <c r="J76" s="3">
        <f>Data!L19</f>
        <v>2</v>
      </c>
      <c r="K76" s="3">
        <f>Data!M19</f>
        <v>0</v>
      </c>
      <c r="L76" s="3">
        <f>Data!N19</f>
        <v>2</v>
      </c>
      <c r="M76" s="3">
        <f>Data!O19</f>
        <v>3</v>
      </c>
      <c r="N76" s="3">
        <f>Data!P19</f>
        <v>2</v>
      </c>
      <c r="O76" s="3">
        <f>Data!Q19</f>
        <v>3</v>
      </c>
      <c r="P76" s="50">
        <f>Data!R19</f>
        <v>2</v>
      </c>
      <c r="Q76" s="50">
        <f>Data!S19</f>
        <v>4</v>
      </c>
      <c r="R76" s="50">
        <f>Data!T19</f>
        <v>4</v>
      </c>
      <c r="S76" s="50">
        <f>Data!U19</f>
        <v>4</v>
      </c>
      <c r="T76" s="50">
        <f>Data!V19</f>
        <v>6</v>
      </c>
      <c r="U76" s="50">
        <f>Data!W19</f>
        <v>4</v>
      </c>
      <c r="V76" s="50">
        <f>Data!X19</f>
        <v>3</v>
      </c>
      <c r="W76" s="50">
        <f>Data!Y19</f>
        <v>4</v>
      </c>
      <c r="X76" s="50">
        <f>Data!Z19</f>
        <v>2</v>
      </c>
      <c r="Y76" s="50">
        <f>Data!AA19</f>
        <v>5</v>
      </c>
      <c r="Z76" s="50">
        <f>Data!AB19</f>
        <v>6</v>
      </c>
      <c r="AA76" s="50">
        <f>Data!AC19</f>
        <v>3</v>
      </c>
      <c r="AB76" s="60"/>
      <c r="AC76" s="42"/>
    </row>
    <row r="77" spans="1:29" x14ac:dyDescent="0.25">
      <c r="A77" s="11" t="s">
        <v>9</v>
      </c>
      <c r="B77" s="7" t="str">
        <f t="shared" ref="B77:K77" si="83">IF(B75&gt;0,+B76/B75,"-")</f>
        <v>-</v>
      </c>
      <c r="C77" s="7" t="str">
        <f t="shared" si="83"/>
        <v>-</v>
      </c>
      <c r="D77" s="7" t="str">
        <f t="shared" si="83"/>
        <v>-</v>
      </c>
      <c r="E77" s="7" t="str">
        <f t="shared" si="83"/>
        <v>-</v>
      </c>
      <c r="F77" s="7" t="str">
        <f t="shared" si="83"/>
        <v>-</v>
      </c>
      <c r="G77" s="7">
        <f t="shared" si="83"/>
        <v>0.5</v>
      </c>
      <c r="H77" s="7">
        <f t="shared" si="83"/>
        <v>0.66666666666666663</v>
      </c>
      <c r="I77" s="7">
        <f t="shared" si="83"/>
        <v>0.75</v>
      </c>
      <c r="J77" s="6">
        <f t="shared" si="83"/>
        <v>0.5</v>
      </c>
      <c r="K77" s="6">
        <f t="shared" si="83"/>
        <v>0</v>
      </c>
      <c r="L77" s="6">
        <f t="shared" ref="L77:Q77" si="84">IF(L75&gt;0,+L76/L75,"-")</f>
        <v>0.4</v>
      </c>
      <c r="M77" s="6">
        <f t="shared" si="84"/>
        <v>0.42857142857142855</v>
      </c>
      <c r="N77" s="6">
        <f t="shared" si="84"/>
        <v>0.5</v>
      </c>
      <c r="O77" s="6">
        <f t="shared" si="84"/>
        <v>0.75</v>
      </c>
      <c r="P77" s="62">
        <f t="shared" si="84"/>
        <v>0.5</v>
      </c>
      <c r="Q77" s="62">
        <f t="shared" si="84"/>
        <v>0.8</v>
      </c>
      <c r="R77" s="62">
        <f>IF(R75&gt;0,+R76/R75,"-")</f>
        <v>0.66666666666666663</v>
      </c>
      <c r="S77" s="62">
        <f t="shared" ref="S77:T77" si="85">IF(S75&gt;0,+S76/S75,"-")</f>
        <v>0.8</v>
      </c>
      <c r="T77" s="62">
        <f t="shared" si="85"/>
        <v>1</v>
      </c>
      <c r="U77" s="62">
        <f t="shared" ref="U77:V77" si="86">IF(U75&gt;0,+U76/U75,"-")</f>
        <v>1</v>
      </c>
      <c r="V77" s="62">
        <f t="shared" si="86"/>
        <v>0.75</v>
      </c>
      <c r="W77" s="62">
        <f t="shared" ref="W77:X77" si="87">IF(W75&gt;0,+W76/W75,"-")</f>
        <v>0.5</v>
      </c>
      <c r="X77" s="62">
        <f t="shared" si="87"/>
        <v>0.33333333333333331</v>
      </c>
      <c r="Y77" s="62">
        <f t="shared" ref="Y77:Z77" si="88">IF(Y75&gt;0,+Y76/Y75,"-")</f>
        <v>0.83333333333333337</v>
      </c>
      <c r="Z77" s="62">
        <f t="shared" si="88"/>
        <v>1</v>
      </c>
      <c r="AA77" s="62">
        <f>IF(AA75&gt;0,+AA76/AA75,"-")</f>
        <v>0.6</v>
      </c>
      <c r="AB77" s="60"/>
      <c r="AC77" s="42"/>
    </row>
    <row r="78" spans="1:29" s="26" customFormat="1" ht="12.75" customHeight="1" thickBot="1" x14ac:dyDescent="0.3">
      <c r="A78" s="22" t="s">
        <v>10</v>
      </c>
      <c r="B78" s="23"/>
      <c r="C78" s="23"/>
      <c r="D78" s="24"/>
      <c r="E78" s="25"/>
      <c r="F78" s="25"/>
      <c r="G78" s="25">
        <f t="shared" ref="G78:N78" si="89">+SUM(D76:G76)/+SUM(D75:G75)</f>
        <v>0.5</v>
      </c>
      <c r="H78" s="25">
        <f t="shared" si="89"/>
        <v>0.625</v>
      </c>
      <c r="I78" s="25">
        <f t="shared" si="89"/>
        <v>0.66666666666666663</v>
      </c>
      <c r="J78" s="25">
        <f t="shared" si="89"/>
        <v>0.625</v>
      </c>
      <c r="K78" s="25">
        <f t="shared" si="89"/>
        <v>0.6</v>
      </c>
      <c r="L78" s="48">
        <f t="shared" si="89"/>
        <v>0.5</v>
      </c>
      <c r="M78" s="48">
        <f t="shared" si="89"/>
        <v>0.41176470588235292</v>
      </c>
      <c r="N78" s="48">
        <f t="shared" si="89"/>
        <v>0.41176470588235292</v>
      </c>
      <c r="O78" s="48">
        <f t="shared" ref="O78:Z78" si="90">+SUM(L76:O76)/+SUM(L75:O75)</f>
        <v>0.5</v>
      </c>
      <c r="P78" s="58">
        <f t="shared" si="90"/>
        <v>0.52631578947368418</v>
      </c>
      <c r="Q78" s="58">
        <f t="shared" si="90"/>
        <v>0.6470588235294118</v>
      </c>
      <c r="R78" s="58">
        <f t="shared" si="90"/>
        <v>0.68421052631578949</v>
      </c>
      <c r="S78" s="58">
        <f t="shared" si="90"/>
        <v>0.7</v>
      </c>
      <c r="T78" s="58">
        <f t="shared" si="90"/>
        <v>0.81818181818181823</v>
      </c>
      <c r="U78" s="58">
        <f t="shared" si="90"/>
        <v>0.8571428571428571</v>
      </c>
      <c r="V78" s="58">
        <f t="shared" si="90"/>
        <v>0.89473684210526316</v>
      </c>
      <c r="W78" s="58">
        <f t="shared" si="90"/>
        <v>0.77272727272727271</v>
      </c>
      <c r="X78" s="58">
        <f t="shared" si="90"/>
        <v>0.59090909090909094</v>
      </c>
      <c r="Y78" s="58">
        <f t="shared" si="90"/>
        <v>0.58333333333333337</v>
      </c>
      <c r="Z78" s="58">
        <f t="shared" si="90"/>
        <v>0.65384615384615385</v>
      </c>
      <c r="AA78" s="57">
        <f>+SUM(X76:AA76)/+SUM(X75:AA75)</f>
        <v>0.69565217391304346</v>
      </c>
      <c r="AB78" s="61"/>
      <c r="AC78" s="43"/>
    </row>
    <row r="79" spans="1:29" ht="7.5" customHeight="1" thickBot="1" x14ac:dyDescent="0.3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4"/>
    </row>
    <row r="80" spans="1:29" x14ac:dyDescent="0.25">
      <c r="A80" s="79" t="s">
        <v>29</v>
      </c>
      <c r="B80" s="80"/>
      <c r="C80" s="80"/>
      <c r="D80" s="80"/>
      <c r="E80" s="80"/>
      <c r="F80" s="80"/>
      <c r="G80" s="80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2"/>
      <c r="AC80" s="42" t="str">
        <f>+A80</f>
        <v>Men's Tennis</v>
      </c>
    </row>
    <row r="81" spans="1:29" x14ac:dyDescent="0.25">
      <c r="A81" s="2" t="s">
        <v>5</v>
      </c>
      <c r="B81" s="3">
        <v>1991</v>
      </c>
      <c r="C81" s="3">
        <v>1992</v>
      </c>
      <c r="D81" s="3">
        <v>1993</v>
      </c>
      <c r="E81" s="3">
        <v>1994</v>
      </c>
      <c r="F81" s="3">
        <v>1995</v>
      </c>
      <c r="G81" s="3">
        <v>1996</v>
      </c>
      <c r="H81" s="3">
        <v>1997</v>
      </c>
      <c r="I81" s="3">
        <v>1998</v>
      </c>
      <c r="J81" s="3">
        <v>1999</v>
      </c>
      <c r="K81" s="3">
        <v>2000</v>
      </c>
      <c r="L81" s="3">
        <v>2001</v>
      </c>
      <c r="M81" s="3">
        <v>2002</v>
      </c>
      <c r="N81" s="3">
        <f t="shared" ref="N81:AA81" si="91">N$4-7</f>
        <v>2003</v>
      </c>
      <c r="O81" s="3">
        <f t="shared" si="91"/>
        <v>2004</v>
      </c>
      <c r="P81" s="50">
        <f t="shared" si="91"/>
        <v>2005</v>
      </c>
      <c r="Q81" s="50">
        <f t="shared" si="91"/>
        <v>2006</v>
      </c>
      <c r="R81" s="50">
        <f t="shared" si="91"/>
        <v>2007</v>
      </c>
      <c r="S81" s="50">
        <f t="shared" si="91"/>
        <v>2008</v>
      </c>
      <c r="T81" s="50">
        <f t="shared" si="91"/>
        <v>2009</v>
      </c>
      <c r="U81" s="50">
        <f t="shared" si="91"/>
        <v>2010</v>
      </c>
      <c r="V81" s="50">
        <f t="shared" si="91"/>
        <v>2011</v>
      </c>
      <c r="W81" s="50">
        <f t="shared" si="91"/>
        <v>2012</v>
      </c>
      <c r="X81" s="50">
        <f t="shared" si="91"/>
        <v>2013</v>
      </c>
      <c r="Y81" s="50">
        <f t="shared" si="91"/>
        <v>2014</v>
      </c>
      <c r="Z81" s="50">
        <f t="shared" si="91"/>
        <v>2015</v>
      </c>
      <c r="AA81" s="50">
        <f t="shared" si="91"/>
        <v>2016</v>
      </c>
      <c r="AB81" s="60"/>
      <c r="AC81" s="42">
        <f>+SUM(V83:AA83)</f>
        <v>0</v>
      </c>
    </row>
    <row r="82" spans="1:29" x14ac:dyDescent="0.25">
      <c r="A82" s="40" t="s">
        <v>6</v>
      </c>
      <c r="B82" s="41">
        <v>1997</v>
      </c>
      <c r="C82" s="41">
        <v>1998</v>
      </c>
      <c r="D82" s="41">
        <v>1999</v>
      </c>
      <c r="E82" s="41">
        <v>2000</v>
      </c>
      <c r="F82" s="41">
        <v>2001</v>
      </c>
      <c r="G82" s="41">
        <v>2002</v>
      </c>
      <c r="H82" s="41">
        <v>2003</v>
      </c>
      <c r="I82" s="41">
        <v>2004</v>
      </c>
      <c r="J82" s="41">
        <v>2005</v>
      </c>
      <c r="K82" s="41">
        <v>2006</v>
      </c>
      <c r="L82" s="41">
        <v>2007</v>
      </c>
      <c r="M82" s="41">
        <v>2008</v>
      </c>
      <c r="N82" s="41">
        <f t="shared" ref="N82:AA82" si="92">N$4-1</f>
        <v>2009</v>
      </c>
      <c r="O82" s="41">
        <f t="shared" si="92"/>
        <v>2010</v>
      </c>
      <c r="P82" s="49">
        <f t="shared" si="92"/>
        <v>2011</v>
      </c>
      <c r="Q82" s="49">
        <f t="shared" si="92"/>
        <v>2012</v>
      </c>
      <c r="R82" s="49">
        <f t="shared" si="92"/>
        <v>2013</v>
      </c>
      <c r="S82" s="49">
        <f t="shared" si="92"/>
        <v>2014</v>
      </c>
      <c r="T82" s="49">
        <f t="shared" si="92"/>
        <v>2015</v>
      </c>
      <c r="U82" s="49">
        <f t="shared" si="92"/>
        <v>2016</v>
      </c>
      <c r="V82" s="49">
        <f t="shared" si="92"/>
        <v>2017</v>
      </c>
      <c r="W82" s="49">
        <f t="shared" si="92"/>
        <v>2018</v>
      </c>
      <c r="X82" s="49">
        <f t="shared" si="92"/>
        <v>2019</v>
      </c>
      <c r="Y82" s="49">
        <f t="shared" si="92"/>
        <v>2020</v>
      </c>
      <c r="Z82" s="49">
        <f t="shared" si="92"/>
        <v>2021</v>
      </c>
      <c r="AA82" s="49">
        <f t="shared" si="92"/>
        <v>2022</v>
      </c>
      <c r="AB82" s="60"/>
      <c r="AC82" s="43"/>
    </row>
    <row r="83" spans="1:29" x14ac:dyDescent="0.25">
      <c r="A83" s="2" t="s">
        <v>7</v>
      </c>
      <c r="B83" s="3">
        <f>Data!D20</f>
        <v>2</v>
      </c>
      <c r="C83" s="3">
        <f>Data!E20</f>
        <v>1</v>
      </c>
      <c r="D83" s="3">
        <f>Data!F20</f>
        <v>1</v>
      </c>
      <c r="E83" s="3">
        <f>Data!G20</f>
        <v>4</v>
      </c>
      <c r="F83" s="3">
        <f>Data!H20</f>
        <v>1</v>
      </c>
      <c r="G83" s="3">
        <f>Data!I20</f>
        <v>0</v>
      </c>
      <c r="H83" s="3">
        <f>Data!J20</f>
        <v>1</v>
      </c>
      <c r="I83" s="3">
        <f>Data!K20</f>
        <v>0</v>
      </c>
      <c r="J83" s="3">
        <f>Data!L20</f>
        <v>2</v>
      </c>
      <c r="K83" s="3">
        <f>Data!M20</f>
        <v>0</v>
      </c>
      <c r="L83" s="3">
        <f>Data!N20</f>
        <v>1</v>
      </c>
      <c r="M83" s="3">
        <f>Data!O20</f>
        <v>1</v>
      </c>
      <c r="N83" s="3">
        <f>Data!P20</f>
        <v>4</v>
      </c>
      <c r="O83" s="3">
        <f>Data!Q20</f>
        <v>0</v>
      </c>
      <c r="P83" s="50">
        <f>Data!R20</f>
        <v>1</v>
      </c>
      <c r="Q83" s="50">
        <f>Data!S20</f>
        <v>0</v>
      </c>
      <c r="R83" s="50">
        <f>Data!T20</f>
        <v>0</v>
      </c>
      <c r="S83" s="50">
        <f>Data!U20</f>
        <v>0</v>
      </c>
      <c r="T83" s="50">
        <f>Data!V20</f>
        <v>0</v>
      </c>
      <c r="U83" s="50">
        <f>Data!W20</f>
        <v>0</v>
      </c>
      <c r="V83" s="50">
        <f>Data!X20</f>
        <v>0</v>
      </c>
      <c r="W83" s="50">
        <f>Data!Y20</f>
        <v>0</v>
      </c>
      <c r="X83" s="50">
        <f>Data!Z20</f>
        <v>0</v>
      </c>
      <c r="Y83" s="50">
        <f>Data!AA20</f>
        <v>0</v>
      </c>
      <c r="Z83" s="50">
        <f>Data!AB20</f>
        <v>0</v>
      </c>
      <c r="AA83" s="50">
        <f>Data!AC20</f>
        <v>0</v>
      </c>
      <c r="AB83" s="60"/>
      <c r="AC83" s="43"/>
    </row>
    <row r="84" spans="1:29" x14ac:dyDescent="0.25">
      <c r="A84" s="2" t="s">
        <v>8</v>
      </c>
      <c r="B84" s="3">
        <f>Data!D21</f>
        <v>1</v>
      </c>
      <c r="C84" s="3">
        <f>Data!E21</f>
        <v>1</v>
      </c>
      <c r="D84" s="3">
        <f>Data!F21</f>
        <v>1</v>
      </c>
      <c r="E84" s="3">
        <f>Data!G21</f>
        <v>2</v>
      </c>
      <c r="F84" s="3">
        <f>Data!H21</f>
        <v>1</v>
      </c>
      <c r="G84" s="3">
        <f>Data!I21</f>
        <v>0</v>
      </c>
      <c r="H84" s="3">
        <f>Data!J21</f>
        <v>0</v>
      </c>
      <c r="I84" s="3">
        <f>Data!K21</f>
        <v>0</v>
      </c>
      <c r="J84" s="3">
        <f>Data!L21</f>
        <v>2</v>
      </c>
      <c r="K84" s="3">
        <f>Data!M21</f>
        <v>0</v>
      </c>
      <c r="L84" s="3">
        <f>Data!N21</f>
        <v>0</v>
      </c>
      <c r="M84" s="3">
        <f>Data!O21</f>
        <v>1</v>
      </c>
      <c r="N84" s="3">
        <f>Data!P21</f>
        <v>1</v>
      </c>
      <c r="O84" s="3">
        <f>Data!Q21</f>
        <v>0</v>
      </c>
      <c r="P84" s="50">
        <f>Data!R21</f>
        <v>0</v>
      </c>
      <c r="Q84" s="50">
        <f>Data!S21</f>
        <v>0</v>
      </c>
      <c r="R84" s="50">
        <f>Data!T21</f>
        <v>0</v>
      </c>
      <c r="S84" s="50">
        <f>Data!U21</f>
        <v>0</v>
      </c>
      <c r="T84" s="50">
        <f>Data!V21</f>
        <v>0</v>
      </c>
      <c r="U84" s="50">
        <f>Data!W21</f>
        <v>0</v>
      </c>
      <c r="V84" s="50">
        <f>Data!X21</f>
        <v>0</v>
      </c>
      <c r="W84" s="50">
        <f>Data!Y21</f>
        <v>0</v>
      </c>
      <c r="X84" s="50">
        <f>Data!Z21</f>
        <v>0</v>
      </c>
      <c r="Y84" s="50">
        <f>Data!AA21</f>
        <v>0</v>
      </c>
      <c r="Z84" s="50">
        <f>Data!AB21</f>
        <v>0</v>
      </c>
      <c r="AA84" s="50">
        <f>Data!AC21</f>
        <v>0</v>
      </c>
      <c r="AB84" s="60"/>
      <c r="AC84" s="42"/>
    </row>
    <row r="85" spans="1:29" x14ac:dyDescent="0.25">
      <c r="A85" s="2" t="s">
        <v>9</v>
      </c>
      <c r="B85" s="6">
        <f t="shared" ref="B85:M85" si="93">IF(B83&gt;0,+B84/B83,"-")</f>
        <v>0.5</v>
      </c>
      <c r="C85" s="6">
        <f t="shared" si="93"/>
        <v>1</v>
      </c>
      <c r="D85" s="6">
        <f t="shared" si="93"/>
        <v>1</v>
      </c>
      <c r="E85" s="7">
        <f t="shared" si="93"/>
        <v>0.5</v>
      </c>
      <c r="F85" s="7">
        <f t="shared" si="93"/>
        <v>1</v>
      </c>
      <c r="G85" s="7" t="str">
        <f t="shared" si="93"/>
        <v>-</v>
      </c>
      <c r="H85" s="7">
        <f t="shared" si="93"/>
        <v>0</v>
      </c>
      <c r="I85" s="7" t="str">
        <f t="shared" si="93"/>
        <v>-</v>
      </c>
      <c r="J85" s="6">
        <f t="shared" si="93"/>
        <v>1</v>
      </c>
      <c r="K85" s="6" t="str">
        <f t="shared" si="93"/>
        <v>-</v>
      </c>
      <c r="L85" s="6">
        <f t="shared" si="93"/>
        <v>0</v>
      </c>
      <c r="M85" s="6">
        <f t="shared" si="93"/>
        <v>1</v>
      </c>
      <c r="N85" s="6">
        <f t="shared" ref="N85:R85" si="94">IF(N83&gt;0,+N84/N83,"-")</f>
        <v>0.25</v>
      </c>
      <c r="O85" s="6" t="str">
        <f t="shared" si="94"/>
        <v>-</v>
      </c>
      <c r="P85" s="62">
        <f t="shared" si="94"/>
        <v>0</v>
      </c>
      <c r="Q85" s="62" t="str">
        <f t="shared" si="94"/>
        <v>-</v>
      </c>
      <c r="R85" s="62" t="str">
        <f t="shared" si="94"/>
        <v>-</v>
      </c>
      <c r="S85" s="62" t="str">
        <f t="shared" ref="S85:AA85" si="95">IF(S83&gt;0,+S84/S83,"-")</f>
        <v>-</v>
      </c>
      <c r="T85" s="62" t="str">
        <f t="shared" ref="T85" si="96">IF(T83&gt;0,+T84/T83,"-")</f>
        <v>-</v>
      </c>
      <c r="U85" s="62" t="str">
        <f t="shared" ref="U85:V85" si="97">IF(U83&gt;0,+U84/U83,"-")</f>
        <v>-</v>
      </c>
      <c r="V85" s="62" t="str">
        <f t="shared" si="97"/>
        <v>-</v>
      </c>
      <c r="W85" s="62" t="str">
        <f t="shared" ref="W85:X85" si="98">IF(W83&gt;0,+W84/W83,"-")</f>
        <v>-</v>
      </c>
      <c r="X85" s="62" t="str">
        <f t="shared" si="98"/>
        <v>-</v>
      </c>
      <c r="Y85" s="62" t="str">
        <f t="shared" ref="Y85:Z85" si="99">IF(Y83&gt;0,+Y84/Y83,"-")</f>
        <v>-</v>
      </c>
      <c r="Z85" s="62" t="str">
        <f t="shared" si="99"/>
        <v>-</v>
      </c>
      <c r="AA85" s="62" t="str">
        <f t="shared" si="95"/>
        <v>-</v>
      </c>
      <c r="AB85" s="60"/>
      <c r="AC85" s="42"/>
    </row>
    <row r="86" spans="1:29" s="26" customFormat="1" ht="12.75" customHeight="1" thickBot="1" x14ac:dyDescent="0.3">
      <c r="A86" s="22" t="s">
        <v>10</v>
      </c>
      <c r="B86" s="33"/>
      <c r="C86" s="33"/>
      <c r="D86" s="34"/>
      <c r="E86" s="25">
        <f t="shared" ref="E86:J86" si="100">+SUM(B84:E84)/+SUM(B83:E83)</f>
        <v>0.625</v>
      </c>
      <c r="F86" s="25">
        <f t="shared" si="100"/>
        <v>0.7142857142857143</v>
      </c>
      <c r="G86" s="25">
        <f t="shared" si="100"/>
        <v>0.66666666666666663</v>
      </c>
      <c r="H86" s="25">
        <f t="shared" si="100"/>
        <v>0.5</v>
      </c>
      <c r="I86" s="25">
        <f t="shared" si="100"/>
        <v>0.5</v>
      </c>
      <c r="J86" s="25">
        <f t="shared" si="100"/>
        <v>0.66666666666666663</v>
      </c>
      <c r="K86" s="25">
        <f t="shared" ref="K86:Q86" si="101">+SUM(H84:K84)/+SUM(H83:K83)</f>
        <v>0.66666666666666663</v>
      </c>
      <c r="L86" s="48">
        <f t="shared" si="101"/>
        <v>0.66666666666666663</v>
      </c>
      <c r="M86" s="25">
        <f t="shared" si="101"/>
        <v>0.75</v>
      </c>
      <c r="N86" s="25">
        <f t="shared" si="101"/>
        <v>0.33333333333333331</v>
      </c>
      <c r="O86" s="25">
        <f t="shared" si="101"/>
        <v>0.33333333333333331</v>
      </c>
      <c r="P86" s="57">
        <f t="shared" si="101"/>
        <v>0.33333333333333331</v>
      </c>
      <c r="Q86" s="57">
        <f t="shared" si="101"/>
        <v>0.2</v>
      </c>
      <c r="R86" s="25">
        <f t="shared" ref="R86:Z86" si="102">IF(SUM(O83:R83)&gt;0,+SUM(O84:R84)/+SUM(O83:R83), "-")</f>
        <v>0</v>
      </c>
      <c r="S86" s="25">
        <f t="shared" si="102"/>
        <v>0</v>
      </c>
      <c r="T86" s="25" t="str">
        <f t="shared" si="102"/>
        <v>-</v>
      </c>
      <c r="U86" s="25" t="str">
        <f t="shared" si="102"/>
        <v>-</v>
      </c>
      <c r="V86" s="25" t="str">
        <f t="shared" si="102"/>
        <v>-</v>
      </c>
      <c r="W86" s="25" t="str">
        <f t="shared" si="102"/>
        <v>-</v>
      </c>
      <c r="X86" s="25" t="str">
        <f t="shared" si="102"/>
        <v>-</v>
      </c>
      <c r="Y86" s="25" t="str">
        <f t="shared" si="102"/>
        <v>-</v>
      </c>
      <c r="Z86" s="25" t="str">
        <f t="shared" si="102"/>
        <v>-</v>
      </c>
      <c r="AA86" s="57" t="str">
        <f>IF(SUM(U83:AA83)&gt;0,+SUM(U84:AA84)/+SUM(U83:AA83), "-")</f>
        <v>-</v>
      </c>
      <c r="AB86" s="61"/>
      <c r="AC86" s="43"/>
    </row>
    <row r="87" spans="1:29" ht="7.5" customHeight="1" thickBot="1" x14ac:dyDescent="0.3"/>
    <row r="88" spans="1:29" x14ac:dyDescent="0.25">
      <c r="A88" s="79" t="s">
        <v>30</v>
      </c>
      <c r="B88" s="80"/>
      <c r="C88" s="80"/>
      <c r="D88" s="80"/>
      <c r="E88" s="80"/>
      <c r="F88" s="80"/>
      <c r="G88" s="80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2"/>
      <c r="AC88" s="42" t="str">
        <f>+A88</f>
        <v>Women's Tennis</v>
      </c>
    </row>
    <row r="89" spans="1:29" x14ac:dyDescent="0.25">
      <c r="A89" s="2" t="s">
        <v>5</v>
      </c>
      <c r="B89" s="3">
        <v>1991</v>
      </c>
      <c r="C89" s="3">
        <v>1992</v>
      </c>
      <c r="D89" s="3">
        <v>1993</v>
      </c>
      <c r="E89" s="3">
        <v>1994</v>
      </c>
      <c r="F89" s="3">
        <v>1995</v>
      </c>
      <c r="G89" s="3">
        <v>1996</v>
      </c>
      <c r="H89" s="3">
        <v>1997</v>
      </c>
      <c r="I89" s="3">
        <v>1998</v>
      </c>
      <c r="J89" s="3">
        <v>1999</v>
      </c>
      <c r="K89" s="3">
        <v>2000</v>
      </c>
      <c r="L89" s="3">
        <v>2001</v>
      </c>
      <c r="M89" s="3">
        <v>2002</v>
      </c>
      <c r="N89" s="3">
        <f t="shared" ref="N89:AA89" si="103">N$4-7</f>
        <v>2003</v>
      </c>
      <c r="O89" s="3">
        <f t="shared" si="103"/>
        <v>2004</v>
      </c>
      <c r="P89" s="50">
        <f t="shared" si="103"/>
        <v>2005</v>
      </c>
      <c r="Q89" s="50">
        <f t="shared" si="103"/>
        <v>2006</v>
      </c>
      <c r="R89" s="50">
        <f t="shared" si="103"/>
        <v>2007</v>
      </c>
      <c r="S89" s="50">
        <f t="shared" si="103"/>
        <v>2008</v>
      </c>
      <c r="T89" s="50">
        <f t="shared" si="103"/>
        <v>2009</v>
      </c>
      <c r="U89" s="50">
        <f t="shared" si="103"/>
        <v>2010</v>
      </c>
      <c r="V89" s="50">
        <f t="shared" si="103"/>
        <v>2011</v>
      </c>
      <c r="W89" s="50">
        <f t="shared" si="103"/>
        <v>2012</v>
      </c>
      <c r="X89" s="50">
        <f t="shared" si="103"/>
        <v>2013</v>
      </c>
      <c r="Y89" s="50">
        <f t="shared" si="103"/>
        <v>2014</v>
      </c>
      <c r="Z89" s="50">
        <f t="shared" si="103"/>
        <v>2015</v>
      </c>
      <c r="AA89" s="50">
        <f t="shared" si="103"/>
        <v>2016</v>
      </c>
      <c r="AB89" s="60"/>
      <c r="AC89" s="42">
        <f>+SUM(X91:AA91)</f>
        <v>6</v>
      </c>
    </row>
    <row r="90" spans="1:29" x14ac:dyDescent="0.25">
      <c r="A90" s="40" t="s">
        <v>6</v>
      </c>
      <c r="B90" s="41">
        <v>1997</v>
      </c>
      <c r="C90" s="41">
        <v>1998</v>
      </c>
      <c r="D90" s="41">
        <v>1999</v>
      </c>
      <c r="E90" s="41">
        <v>2000</v>
      </c>
      <c r="F90" s="41">
        <v>2001</v>
      </c>
      <c r="G90" s="41">
        <v>2002</v>
      </c>
      <c r="H90" s="41">
        <v>2003</v>
      </c>
      <c r="I90" s="41">
        <v>2004</v>
      </c>
      <c r="J90" s="41">
        <v>2005</v>
      </c>
      <c r="K90" s="41">
        <v>2006</v>
      </c>
      <c r="L90" s="41">
        <v>2007</v>
      </c>
      <c r="M90" s="41">
        <v>2008</v>
      </c>
      <c r="N90" s="41">
        <f t="shared" ref="N90:AA90" si="104">N$4-1</f>
        <v>2009</v>
      </c>
      <c r="O90" s="41">
        <f t="shared" si="104"/>
        <v>2010</v>
      </c>
      <c r="P90" s="49">
        <f t="shared" si="104"/>
        <v>2011</v>
      </c>
      <c r="Q90" s="49">
        <f t="shared" si="104"/>
        <v>2012</v>
      </c>
      <c r="R90" s="49">
        <f t="shared" si="104"/>
        <v>2013</v>
      </c>
      <c r="S90" s="49">
        <f t="shared" si="104"/>
        <v>2014</v>
      </c>
      <c r="T90" s="49">
        <f t="shared" si="104"/>
        <v>2015</v>
      </c>
      <c r="U90" s="49">
        <f t="shared" si="104"/>
        <v>2016</v>
      </c>
      <c r="V90" s="49">
        <f t="shared" si="104"/>
        <v>2017</v>
      </c>
      <c r="W90" s="49">
        <f t="shared" si="104"/>
        <v>2018</v>
      </c>
      <c r="X90" s="49">
        <f t="shared" si="104"/>
        <v>2019</v>
      </c>
      <c r="Y90" s="49">
        <f t="shared" si="104"/>
        <v>2020</v>
      </c>
      <c r="Z90" s="49">
        <f t="shared" si="104"/>
        <v>2021</v>
      </c>
      <c r="AA90" s="49">
        <f t="shared" si="104"/>
        <v>2022</v>
      </c>
      <c r="AB90" s="60"/>
      <c r="AC90" s="43">
        <f>+AA94</f>
        <v>0.66666666666666663</v>
      </c>
    </row>
    <row r="91" spans="1:29" x14ac:dyDescent="0.25">
      <c r="A91" s="2" t="s">
        <v>7</v>
      </c>
      <c r="B91" s="3">
        <f>Data!D22</f>
        <v>1</v>
      </c>
      <c r="C91" s="3">
        <f>Data!E22</f>
        <v>0</v>
      </c>
      <c r="D91" s="3">
        <f>Data!F22</f>
        <v>3</v>
      </c>
      <c r="E91" s="3">
        <f>Data!G22</f>
        <v>1</v>
      </c>
      <c r="F91" s="3">
        <f>Data!H22</f>
        <v>4</v>
      </c>
      <c r="G91" s="3">
        <f>Data!I22</f>
        <v>1</v>
      </c>
      <c r="H91" s="3">
        <f>Data!J22</f>
        <v>0</v>
      </c>
      <c r="I91" s="3">
        <f>Data!K22</f>
        <v>0</v>
      </c>
      <c r="J91" s="3">
        <f>Data!L22</f>
        <v>4</v>
      </c>
      <c r="K91" s="3">
        <f>Data!M22</f>
        <v>1</v>
      </c>
      <c r="L91" s="3">
        <f>Data!N22</f>
        <v>1</v>
      </c>
      <c r="M91" s="3">
        <f>Data!O22</f>
        <v>2</v>
      </c>
      <c r="N91" s="3">
        <f>Data!P22</f>
        <v>2</v>
      </c>
      <c r="O91" s="3">
        <f>Data!Q22</f>
        <v>2</v>
      </c>
      <c r="P91" s="50">
        <f>Data!R22</f>
        <v>2</v>
      </c>
      <c r="Q91" s="50">
        <f>Data!S22</f>
        <v>2</v>
      </c>
      <c r="R91" s="50">
        <f>Data!T22</f>
        <v>2</v>
      </c>
      <c r="S91" s="50">
        <f>Data!U22</f>
        <v>1</v>
      </c>
      <c r="T91" s="50">
        <f>Data!V22</f>
        <v>1</v>
      </c>
      <c r="U91" s="50">
        <f>Data!W22</f>
        <v>3</v>
      </c>
      <c r="V91" s="50">
        <f>Data!X22</f>
        <v>1</v>
      </c>
      <c r="W91" s="50">
        <f>Data!Y22</f>
        <v>1</v>
      </c>
      <c r="X91" s="50">
        <f>Data!Z22</f>
        <v>1</v>
      </c>
      <c r="Y91" s="50">
        <f>Data!AA22</f>
        <v>2</v>
      </c>
      <c r="Z91" s="50">
        <f>Data!AB22</f>
        <v>2</v>
      </c>
      <c r="AA91" s="50">
        <f>Data!AC22</f>
        <v>1</v>
      </c>
      <c r="AB91" s="60"/>
      <c r="AC91" s="43"/>
    </row>
    <row r="92" spans="1:29" x14ac:dyDescent="0.25">
      <c r="A92" s="2" t="s">
        <v>8</v>
      </c>
      <c r="B92" s="3">
        <f>Data!D23</f>
        <v>1</v>
      </c>
      <c r="C92" s="3">
        <f>Data!E23</f>
        <v>0</v>
      </c>
      <c r="D92" s="3">
        <f>Data!F23</f>
        <v>2</v>
      </c>
      <c r="E92" s="3">
        <f>Data!G23</f>
        <v>1</v>
      </c>
      <c r="F92" s="3">
        <f>Data!H23</f>
        <v>4</v>
      </c>
      <c r="G92" s="3">
        <f>Data!I23</f>
        <v>1</v>
      </c>
      <c r="H92" s="3">
        <f>Data!J23</f>
        <v>0</v>
      </c>
      <c r="I92" s="3">
        <f>Data!K23</f>
        <v>0</v>
      </c>
      <c r="J92" s="3">
        <f>Data!L23</f>
        <v>4</v>
      </c>
      <c r="K92" s="3">
        <f>Data!M23</f>
        <v>0</v>
      </c>
      <c r="L92" s="3">
        <f>Data!N23</f>
        <v>0</v>
      </c>
      <c r="M92" s="3">
        <f>Data!O23</f>
        <v>1</v>
      </c>
      <c r="N92" s="3">
        <f>Data!P23</f>
        <v>1</v>
      </c>
      <c r="O92" s="3">
        <f>Data!Q23</f>
        <v>2</v>
      </c>
      <c r="P92" s="50">
        <f>Data!R23</f>
        <v>2</v>
      </c>
      <c r="Q92" s="50">
        <f>Data!S23</f>
        <v>2</v>
      </c>
      <c r="R92" s="50">
        <f>Data!T23</f>
        <v>1</v>
      </c>
      <c r="S92" s="50">
        <f>Data!U23</f>
        <v>1</v>
      </c>
      <c r="T92" s="50">
        <f>Data!V23</f>
        <v>1</v>
      </c>
      <c r="U92" s="50">
        <f>Data!W23</f>
        <v>2</v>
      </c>
      <c r="V92" s="50">
        <f>Data!X23</f>
        <v>1</v>
      </c>
      <c r="W92" s="50">
        <f>Data!Y23</f>
        <v>0</v>
      </c>
      <c r="X92" s="50">
        <f>Data!Z23</f>
        <v>1</v>
      </c>
      <c r="Y92" s="50">
        <f>Data!AA23</f>
        <v>1</v>
      </c>
      <c r="Z92" s="50">
        <f>Data!AB23</f>
        <v>2</v>
      </c>
      <c r="AA92" s="50">
        <f>Data!AC23</f>
        <v>0</v>
      </c>
      <c r="AB92" s="60"/>
      <c r="AC92" s="42"/>
    </row>
    <row r="93" spans="1:29" x14ac:dyDescent="0.25">
      <c r="A93" s="2" t="s">
        <v>9</v>
      </c>
      <c r="B93" s="6">
        <f t="shared" ref="B93:M93" si="105">IF(B91&gt;0,+B92/B91,"-")</f>
        <v>1</v>
      </c>
      <c r="C93" s="6" t="str">
        <f t="shared" si="105"/>
        <v>-</v>
      </c>
      <c r="D93" s="6">
        <f t="shared" si="105"/>
        <v>0.66666666666666663</v>
      </c>
      <c r="E93" s="7">
        <f t="shared" si="105"/>
        <v>1</v>
      </c>
      <c r="F93" s="7">
        <f t="shared" si="105"/>
        <v>1</v>
      </c>
      <c r="G93" s="7">
        <f t="shared" si="105"/>
        <v>1</v>
      </c>
      <c r="H93" s="7" t="str">
        <f t="shared" si="105"/>
        <v>-</v>
      </c>
      <c r="I93" s="7" t="str">
        <f t="shared" si="105"/>
        <v>-</v>
      </c>
      <c r="J93" s="6">
        <f t="shared" si="105"/>
        <v>1</v>
      </c>
      <c r="K93" s="6">
        <f t="shared" si="105"/>
        <v>0</v>
      </c>
      <c r="L93" s="6">
        <f t="shared" si="105"/>
        <v>0</v>
      </c>
      <c r="M93" s="6">
        <f t="shared" si="105"/>
        <v>0.5</v>
      </c>
      <c r="N93" s="6">
        <f t="shared" ref="N93:R93" si="106">IF(N91&gt;0,+N92/N91,"-")</f>
        <v>0.5</v>
      </c>
      <c r="O93" s="6">
        <f t="shared" si="106"/>
        <v>1</v>
      </c>
      <c r="P93" s="62">
        <f t="shared" si="106"/>
        <v>1</v>
      </c>
      <c r="Q93" s="62">
        <f t="shared" si="106"/>
        <v>1</v>
      </c>
      <c r="R93" s="62">
        <f t="shared" si="106"/>
        <v>0.5</v>
      </c>
      <c r="S93" s="62">
        <f t="shared" ref="S93:AA93" si="107">IF(S91&gt;0,+S92/S91,"-")</f>
        <v>1</v>
      </c>
      <c r="T93" s="62">
        <f t="shared" ref="T93:U93" si="108">IF(T91&gt;0,+T92/T91,"-")</f>
        <v>1</v>
      </c>
      <c r="U93" s="62">
        <f t="shared" si="108"/>
        <v>0.66666666666666663</v>
      </c>
      <c r="V93" s="62">
        <f t="shared" ref="V93:W93" si="109">IF(V91&gt;0,+V92/V91,"-")</f>
        <v>1</v>
      </c>
      <c r="W93" s="62">
        <f t="shared" si="109"/>
        <v>0</v>
      </c>
      <c r="X93" s="62">
        <f t="shared" ref="X93:Y93" si="110">IF(X91&gt;0,+X92/X91,"-")</f>
        <v>1</v>
      </c>
      <c r="Y93" s="62">
        <f t="shared" si="110"/>
        <v>0.5</v>
      </c>
      <c r="Z93" s="62">
        <f t="shared" ref="Z93" si="111">IF(Z91&gt;0,+Z92/Z91,"-")</f>
        <v>1</v>
      </c>
      <c r="AA93" s="62">
        <f t="shared" si="107"/>
        <v>0</v>
      </c>
      <c r="AB93" s="60"/>
      <c r="AC93" s="42"/>
    </row>
    <row r="94" spans="1:29" s="26" customFormat="1" ht="12.75" customHeight="1" thickBot="1" x14ac:dyDescent="0.3">
      <c r="A94" s="22" t="s">
        <v>10</v>
      </c>
      <c r="B94" s="27"/>
      <c r="C94" s="27"/>
      <c r="D94" s="28"/>
      <c r="E94" s="25">
        <f t="shared" ref="E94:J94" si="112">+SUM(B92:E92)/+SUM(B91:E91)</f>
        <v>0.8</v>
      </c>
      <c r="F94" s="25">
        <f t="shared" si="112"/>
        <v>0.875</v>
      </c>
      <c r="G94" s="25">
        <f t="shared" si="112"/>
        <v>0.88888888888888884</v>
      </c>
      <c r="H94" s="25">
        <f t="shared" si="112"/>
        <v>1</v>
      </c>
      <c r="I94" s="25">
        <f t="shared" si="112"/>
        <v>1</v>
      </c>
      <c r="J94" s="25">
        <f t="shared" si="112"/>
        <v>1</v>
      </c>
      <c r="K94" s="25">
        <f t="shared" ref="K94:R94" si="113">+SUM(H92:K92)/+SUM(H91:K91)</f>
        <v>0.8</v>
      </c>
      <c r="L94" s="48">
        <f t="shared" si="113"/>
        <v>0.66666666666666663</v>
      </c>
      <c r="M94" s="25">
        <f t="shared" si="113"/>
        <v>0.625</v>
      </c>
      <c r="N94" s="25">
        <f t="shared" si="113"/>
        <v>0.33333333333333331</v>
      </c>
      <c r="O94" s="25">
        <f t="shared" si="113"/>
        <v>0.5714285714285714</v>
      </c>
      <c r="P94" s="57">
        <f t="shared" si="113"/>
        <v>0.75</v>
      </c>
      <c r="Q94" s="57">
        <f t="shared" si="113"/>
        <v>0.875</v>
      </c>
      <c r="R94" s="57">
        <f t="shared" si="113"/>
        <v>0.875</v>
      </c>
      <c r="S94" s="57">
        <f t="shared" ref="S94:Z94" si="114">+SUM(P92:S92)/+SUM(P91:S91)</f>
        <v>0.8571428571428571</v>
      </c>
      <c r="T94" s="57">
        <f t="shared" si="114"/>
        <v>0.83333333333333337</v>
      </c>
      <c r="U94" s="57">
        <f t="shared" si="114"/>
        <v>0.7142857142857143</v>
      </c>
      <c r="V94" s="57">
        <f t="shared" si="114"/>
        <v>0.83333333333333337</v>
      </c>
      <c r="W94" s="57">
        <f t="shared" si="114"/>
        <v>0.66666666666666663</v>
      </c>
      <c r="X94" s="57">
        <f t="shared" si="114"/>
        <v>0.66666666666666663</v>
      </c>
      <c r="Y94" s="57">
        <f t="shared" si="114"/>
        <v>0.6</v>
      </c>
      <c r="Z94" s="57">
        <f t="shared" si="114"/>
        <v>0.66666666666666663</v>
      </c>
      <c r="AA94" s="57">
        <f>+SUM(X92:AA92)/+SUM(X91:AA91)</f>
        <v>0.66666666666666663</v>
      </c>
      <c r="AB94" s="61"/>
      <c r="AC94" s="43"/>
    </row>
    <row r="95" spans="1:29" ht="7.5" customHeight="1" thickBot="1" x14ac:dyDescent="0.3">
      <c r="A95" s="17"/>
    </row>
    <row r="96" spans="1:29" x14ac:dyDescent="0.25">
      <c r="A96" s="83" t="s">
        <v>31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5"/>
      <c r="AC96" s="42" t="str">
        <f>+A96</f>
        <v>Men's Track/Cross-Country</v>
      </c>
    </row>
    <row r="97" spans="1:29" x14ac:dyDescent="0.25">
      <c r="A97" s="2" t="s">
        <v>5</v>
      </c>
      <c r="B97" s="3">
        <v>1991</v>
      </c>
      <c r="C97" s="3">
        <v>1992</v>
      </c>
      <c r="D97" s="3">
        <v>1993</v>
      </c>
      <c r="E97" s="3">
        <v>1994</v>
      </c>
      <c r="F97" s="3">
        <v>1995</v>
      </c>
      <c r="G97" s="3">
        <v>1996</v>
      </c>
      <c r="H97" s="3">
        <v>1997</v>
      </c>
      <c r="I97" s="3">
        <v>1998</v>
      </c>
      <c r="J97" s="3">
        <v>1999</v>
      </c>
      <c r="K97" s="3">
        <v>2000</v>
      </c>
      <c r="L97" s="3">
        <v>2001</v>
      </c>
      <c r="M97" s="3">
        <v>2002</v>
      </c>
      <c r="N97" s="3">
        <f t="shared" ref="N97:AA97" si="115">N$4-7</f>
        <v>2003</v>
      </c>
      <c r="O97" s="3">
        <f t="shared" si="115"/>
        <v>2004</v>
      </c>
      <c r="P97" s="50">
        <f t="shared" si="115"/>
        <v>2005</v>
      </c>
      <c r="Q97" s="50">
        <f t="shared" si="115"/>
        <v>2006</v>
      </c>
      <c r="R97" s="50">
        <f t="shared" si="115"/>
        <v>2007</v>
      </c>
      <c r="S97" s="50">
        <f t="shared" si="115"/>
        <v>2008</v>
      </c>
      <c r="T97" s="50">
        <f t="shared" si="115"/>
        <v>2009</v>
      </c>
      <c r="U97" s="50">
        <f t="shared" si="115"/>
        <v>2010</v>
      </c>
      <c r="V97" s="50">
        <f t="shared" si="115"/>
        <v>2011</v>
      </c>
      <c r="W97" s="50">
        <f t="shared" si="115"/>
        <v>2012</v>
      </c>
      <c r="X97" s="50">
        <f t="shared" si="115"/>
        <v>2013</v>
      </c>
      <c r="Y97" s="50">
        <f t="shared" si="115"/>
        <v>2014</v>
      </c>
      <c r="Z97" s="50">
        <f t="shared" si="115"/>
        <v>2015</v>
      </c>
      <c r="AA97" s="50">
        <f t="shared" si="115"/>
        <v>2016</v>
      </c>
      <c r="AB97" s="60"/>
      <c r="AC97" s="42">
        <f>+SUM(X99:AA99)</f>
        <v>22</v>
      </c>
    </row>
    <row r="98" spans="1:29" x14ac:dyDescent="0.25">
      <c r="A98" s="40" t="s">
        <v>6</v>
      </c>
      <c r="B98" s="41">
        <v>1997</v>
      </c>
      <c r="C98" s="41">
        <v>1998</v>
      </c>
      <c r="D98" s="41">
        <v>1999</v>
      </c>
      <c r="E98" s="41">
        <v>2000</v>
      </c>
      <c r="F98" s="41">
        <v>2001</v>
      </c>
      <c r="G98" s="41">
        <v>2002</v>
      </c>
      <c r="H98" s="41">
        <v>2003</v>
      </c>
      <c r="I98" s="41">
        <v>2004</v>
      </c>
      <c r="J98" s="41">
        <v>2005</v>
      </c>
      <c r="K98" s="41">
        <v>2006</v>
      </c>
      <c r="L98" s="41">
        <v>2007</v>
      </c>
      <c r="M98" s="41">
        <v>2008</v>
      </c>
      <c r="N98" s="41">
        <f t="shared" ref="N98:AA98" si="116">N$4-1</f>
        <v>2009</v>
      </c>
      <c r="O98" s="41">
        <f t="shared" si="116"/>
        <v>2010</v>
      </c>
      <c r="P98" s="49">
        <f t="shared" si="116"/>
        <v>2011</v>
      </c>
      <c r="Q98" s="49">
        <f t="shared" si="116"/>
        <v>2012</v>
      </c>
      <c r="R98" s="49">
        <f t="shared" si="116"/>
        <v>2013</v>
      </c>
      <c r="S98" s="49">
        <f t="shared" si="116"/>
        <v>2014</v>
      </c>
      <c r="T98" s="49">
        <f t="shared" si="116"/>
        <v>2015</v>
      </c>
      <c r="U98" s="49">
        <f t="shared" si="116"/>
        <v>2016</v>
      </c>
      <c r="V98" s="49">
        <f t="shared" si="116"/>
        <v>2017</v>
      </c>
      <c r="W98" s="49">
        <f t="shared" si="116"/>
        <v>2018</v>
      </c>
      <c r="X98" s="49">
        <f t="shared" si="116"/>
        <v>2019</v>
      </c>
      <c r="Y98" s="49">
        <f t="shared" si="116"/>
        <v>2020</v>
      </c>
      <c r="Z98" s="49">
        <f t="shared" si="116"/>
        <v>2021</v>
      </c>
      <c r="AA98" s="49">
        <f t="shared" si="116"/>
        <v>2022</v>
      </c>
      <c r="AB98" s="60"/>
      <c r="AC98" s="43">
        <f>+AA102</f>
        <v>0.68181818181818177</v>
      </c>
    </row>
    <row r="99" spans="1:29" x14ac:dyDescent="0.25">
      <c r="A99" s="2" t="s">
        <v>7</v>
      </c>
      <c r="B99" s="3">
        <f>Data!D24</f>
        <v>3</v>
      </c>
      <c r="C99" s="3">
        <f>Data!E24</f>
        <v>3</v>
      </c>
      <c r="D99" s="3">
        <f>Data!F24</f>
        <v>1</v>
      </c>
      <c r="E99" s="3">
        <f>Data!G24</f>
        <v>8</v>
      </c>
      <c r="F99" s="3">
        <f>Data!H24</f>
        <v>3</v>
      </c>
      <c r="G99" s="3">
        <f>Data!I24</f>
        <v>1</v>
      </c>
      <c r="H99" s="3">
        <f>Data!J24</f>
        <v>5</v>
      </c>
      <c r="I99" s="3">
        <f>Data!K24</f>
        <v>3</v>
      </c>
      <c r="J99" s="3">
        <f>Data!L24</f>
        <v>2</v>
      </c>
      <c r="K99" s="3">
        <f>Data!M24</f>
        <v>3</v>
      </c>
      <c r="L99" s="3">
        <f>Data!N24</f>
        <v>4</v>
      </c>
      <c r="M99" s="3">
        <f>Data!O24</f>
        <v>10</v>
      </c>
      <c r="N99" s="3">
        <f>Data!P24</f>
        <v>8</v>
      </c>
      <c r="O99" s="3">
        <f>Data!Q24</f>
        <v>3</v>
      </c>
      <c r="P99" s="50">
        <f>Data!R24</f>
        <v>5</v>
      </c>
      <c r="Q99" s="50">
        <f>Data!S24</f>
        <v>3</v>
      </c>
      <c r="R99" s="50">
        <f>Data!T24</f>
        <v>8</v>
      </c>
      <c r="S99" s="50">
        <f>Data!U24</f>
        <v>9</v>
      </c>
      <c r="T99" s="50">
        <f>Data!V24</f>
        <v>5</v>
      </c>
      <c r="U99" s="50">
        <f>Data!W24</f>
        <v>6</v>
      </c>
      <c r="V99" s="50">
        <f>Data!X24</f>
        <v>5</v>
      </c>
      <c r="W99" s="50">
        <f>Data!Y24</f>
        <v>2</v>
      </c>
      <c r="X99" s="50">
        <f>Data!Z24</f>
        <v>7</v>
      </c>
      <c r="Y99" s="50">
        <f>Data!AA24</f>
        <v>3</v>
      </c>
      <c r="Z99" s="50">
        <f>Data!AB24</f>
        <v>7</v>
      </c>
      <c r="AA99" s="50">
        <f>Data!AC24</f>
        <v>5</v>
      </c>
      <c r="AB99" s="60"/>
      <c r="AC99" s="42"/>
    </row>
    <row r="100" spans="1:29" x14ac:dyDescent="0.25">
      <c r="A100" s="2" t="s">
        <v>8</v>
      </c>
      <c r="B100" s="3">
        <f>Data!D25</f>
        <v>1</v>
      </c>
      <c r="C100" s="3">
        <f>Data!E25</f>
        <v>2</v>
      </c>
      <c r="D100" s="3">
        <f>Data!F25</f>
        <v>1</v>
      </c>
      <c r="E100" s="3">
        <f>Data!G25</f>
        <v>6</v>
      </c>
      <c r="F100" s="3">
        <f>Data!H25</f>
        <v>2</v>
      </c>
      <c r="G100" s="3">
        <f>Data!I25</f>
        <v>1</v>
      </c>
      <c r="H100" s="3">
        <f>Data!J25</f>
        <v>3</v>
      </c>
      <c r="I100" s="3">
        <f>Data!K25</f>
        <v>2</v>
      </c>
      <c r="J100" s="3">
        <f>Data!L25</f>
        <v>2</v>
      </c>
      <c r="K100" s="3">
        <f>Data!M25</f>
        <v>2</v>
      </c>
      <c r="L100" s="3">
        <f>Data!N25</f>
        <v>2</v>
      </c>
      <c r="M100" s="3">
        <f>Data!O25</f>
        <v>4</v>
      </c>
      <c r="N100" s="3">
        <f>Data!P25</f>
        <v>6</v>
      </c>
      <c r="O100" s="3">
        <f>Data!Q25</f>
        <v>2</v>
      </c>
      <c r="P100" s="50">
        <f>Data!R25</f>
        <v>2</v>
      </c>
      <c r="Q100" s="50">
        <f>Data!S25</f>
        <v>2</v>
      </c>
      <c r="R100" s="50">
        <f>Data!T25</f>
        <v>8</v>
      </c>
      <c r="S100" s="50">
        <f>Data!U25</f>
        <v>5</v>
      </c>
      <c r="T100" s="50">
        <f>Data!V25</f>
        <v>4</v>
      </c>
      <c r="U100" s="50">
        <f>Data!W25</f>
        <v>3</v>
      </c>
      <c r="V100" s="50">
        <f>Data!X25</f>
        <v>3</v>
      </c>
      <c r="W100" s="50">
        <f>Data!Y25</f>
        <v>2</v>
      </c>
      <c r="X100" s="50">
        <f>Data!Z25</f>
        <v>5</v>
      </c>
      <c r="Y100" s="50">
        <f>Data!AA25</f>
        <v>2</v>
      </c>
      <c r="Z100" s="50">
        <f>Data!AB25</f>
        <v>6</v>
      </c>
      <c r="AA100" s="50">
        <f>Data!AC25</f>
        <v>2</v>
      </c>
      <c r="AB100" s="60"/>
      <c r="AC100" s="42"/>
    </row>
    <row r="101" spans="1:29" x14ac:dyDescent="0.25">
      <c r="A101" s="11" t="s">
        <v>9</v>
      </c>
      <c r="B101" s="7">
        <f t="shared" ref="B101:M101" si="117">IF(B99&gt;0,+B100/B99,"-")</f>
        <v>0.33333333333333331</v>
      </c>
      <c r="C101" s="7">
        <f t="shared" si="117"/>
        <v>0.66666666666666663</v>
      </c>
      <c r="D101" s="7">
        <f t="shared" si="117"/>
        <v>1</v>
      </c>
      <c r="E101" s="7">
        <f t="shared" si="117"/>
        <v>0.75</v>
      </c>
      <c r="F101" s="7">
        <f t="shared" si="117"/>
        <v>0.66666666666666663</v>
      </c>
      <c r="G101" s="7">
        <f t="shared" si="117"/>
        <v>1</v>
      </c>
      <c r="H101" s="7">
        <f t="shared" si="117"/>
        <v>0.6</v>
      </c>
      <c r="I101" s="7">
        <f t="shared" si="117"/>
        <v>0.66666666666666663</v>
      </c>
      <c r="J101" s="6">
        <f t="shared" si="117"/>
        <v>1</v>
      </c>
      <c r="K101" s="6">
        <f t="shared" si="117"/>
        <v>0.66666666666666663</v>
      </c>
      <c r="L101" s="6">
        <f t="shared" si="117"/>
        <v>0.5</v>
      </c>
      <c r="M101" s="6">
        <f t="shared" si="117"/>
        <v>0.4</v>
      </c>
      <c r="N101" s="6">
        <f t="shared" ref="N101:R101" si="118">IF(N99&gt;0,+N100/N99,"-")</f>
        <v>0.75</v>
      </c>
      <c r="O101" s="6">
        <f t="shared" si="118"/>
        <v>0.66666666666666663</v>
      </c>
      <c r="P101" s="62">
        <f t="shared" si="118"/>
        <v>0.4</v>
      </c>
      <c r="Q101" s="62">
        <f t="shared" si="118"/>
        <v>0.66666666666666663</v>
      </c>
      <c r="R101" s="62">
        <f t="shared" si="118"/>
        <v>1</v>
      </c>
      <c r="S101" s="62">
        <f t="shared" ref="S101:AA101" si="119">IF(S99&gt;0,+S100/S99,"-")</f>
        <v>0.55555555555555558</v>
      </c>
      <c r="T101" s="62">
        <f t="shared" ref="T101:U101" si="120">IF(T99&gt;0,+T100/T99,"-")</f>
        <v>0.8</v>
      </c>
      <c r="U101" s="62">
        <f t="shared" si="120"/>
        <v>0.5</v>
      </c>
      <c r="V101" s="62">
        <f t="shared" ref="V101:W101" si="121">IF(V99&gt;0,+V100/V99,"-")</f>
        <v>0.6</v>
      </c>
      <c r="W101" s="62">
        <f t="shared" si="121"/>
        <v>1</v>
      </c>
      <c r="X101" s="62">
        <f t="shared" ref="X101:Y101" si="122">IF(X99&gt;0,+X100/X99,"-")</f>
        <v>0.7142857142857143</v>
      </c>
      <c r="Y101" s="62">
        <f t="shared" si="122"/>
        <v>0.66666666666666663</v>
      </c>
      <c r="Z101" s="62">
        <f t="shared" ref="Z101" si="123">IF(Z99&gt;0,+Z100/Z99,"-")</f>
        <v>0.8571428571428571</v>
      </c>
      <c r="AA101" s="62">
        <f t="shared" si="119"/>
        <v>0.4</v>
      </c>
      <c r="AB101" s="60"/>
      <c r="AC101" s="42"/>
    </row>
    <row r="102" spans="1:29" ht="12" customHeight="1" thickBot="1" x14ac:dyDescent="0.3">
      <c r="A102" s="22" t="s">
        <v>10</v>
      </c>
      <c r="B102" s="31"/>
      <c r="C102" s="31"/>
      <c r="D102" s="32"/>
      <c r="E102" s="8">
        <f t="shared" ref="E102:J102" si="124">+SUM(B100:E100)/+SUM(B99:E99)</f>
        <v>0.66666666666666663</v>
      </c>
      <c r="F102" s="8">
        <f t="shared" si="124"/>
        <v>0.73333333333333328</v>
      </c>
      <c r="G102" s="8">
        <f t="shared" si="124"/>
        <v>0.76923076923076927</v>
      </c>
      <c r="H102" s="8">
        <f t="shared" si="124"/>
        <v>0.70588235294117652</v>
      </c>
      <c r="I102" s="8">
        <f t="shared" si="124"/>
        <v>0.66666666666666663</v>
      </c>
      <c r="J102" s="8">
        <f t="shared" si="124"/>
        <v>0.72727272727272729</v>
      </c>
      <c r="K102" s="25">
        <f t="shared" ref="K102:R102" si="125">+SUM(H100:K100)/+SUM(H99:K99)</f>
        <v>0.69230769230769229</v>
      </c>
      <c r="L102" s="48">
        <f t="shared" si="125"/>
        <v>0.66666666666666663</v>
      </c>
      <c r="M102" s="25">
        <f t="shared" si="125"/>
        <v>0.52631578947368418</v>
      </c>
      <c r="N102" s="25">
        <f t="shared" si="125"/>
        <v>0.56000000000000005</v>
      </c>
      <c r="O102" s="25">
        <f t="shared" si="125"/>
        <v>0.56000000000000005</v>
      </c>
      <c r="P102" s="57">
        <f t="shared" si="125"/>
        <v>0.53846153846153844</v>
      </c>
      <c r="Q102" s="57">
        <f t="shared" si="125"/>
        <v>0.63157894736842102</v>
      </c>
      <c r="R102" s="57">
        <f t="shared" si="125"/>
        <v>0.73684210526315785</v>
      </c>
      <c r="S102" s="57">
        <f t="shared" ref="S102:Z102" si="126">+SUM(P100:S100)/+SUM(P99:S99)</f>
        <v>0.68</v>
      </c>
      <c r="T102" s="57">
        <f t="shared" si="126"/>
        <v>0.76</v>
      </c>
      <c r="U102" s="57">
        <f t="shared" si="126"/>
        <v>0.7142857142857143</v>
      </c>
      <c r="V102" s="57">
        <f t="shared" si="126"/>
        <v>0.6</v>
      </c>
      <c r="W102" s="57">
        <f t="shared" si="126"/>
        <v>0.66666666666666663</v>
      </c>
      <c r="X102" s="57">
        <f t="shared" si="126"/>
        <v>0.65</v>
      </c>
      <c r="Y102" s="57">
        <f t="shared" si="126"/>
        <v>0.70588235294117652</v>
      </c>
      <c r="Z102" s="57">
        <f t="shared" si="126"/>
        <v>0.78947368421052633</v>
      </c>
      <c r="AA102" s="57">
        <f>+SUM(X100:AA100)/+SUM(X99:AA99)</f>
        <v>0.68181818181818177</v>
      </c>
      <c r="AB102" s="60"/>
      <c r="AC102" s="43"/>
    </row>
    <row r="103" spans="1:29" ht="7.5" customHeight="1" thickBot="1" x14ac:dyDescent="0.3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</row>
    <row r="104" spans="1:29" x14ac:dyDescent="0.25">
      <c r="A104" s="83" t="s">
        <v>32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5"/>
      <c r="AC104" s="42" t="str">
        <f>+A104</f>
        <v>Women's Track/Cross-Country</v>
      </c>
    </row>
    <row r="105" spans="1:29" x14ac:dyDescent="0.25">
      <c r="A105" s="2" t="s">
        <v>5</v>
      </c>
      <c r="B105" s="3">
        <v>1991</v>
      </c>
      <c r="C105" s="3">
        <v>1992</v>
      </c>
      <c r="D105" s="3">
        <v>1993</v>
      </c>
      <c r="E105" s="3">
        <v>1994</v>
      </c>
      <c r="F105" s="3">
        <v>1995</v>
      </c>
      <c r="G105" s="3">
        <v>1996</v>
      </c>
      <c r="H105" s="3">
        <v>1997</v>
      </c>
      <c r="I105" s="3">
        <v>1998</v>
      </c>
      <c r="J105" s="3">
        <v>1999</v>
      </c>
      <c r="K105" s="3">
        <v>2000</v>
      </c>
      <c r="L105" s="3">
        <v>2001</v>
      </c>
      <c r="M105" s="3">
        <v>2002</v>
      </c>
      <c r="N105" s="3">
        <f t="shared" ref="N105:AA105" si="127">N$4-7</f>
        <v>2003</v>
      </c>
      <c r="O105" s="3">
        <f t="shared" si="127"/>
        <v>2004</v>
      </c>
      <c r="P105" s="50">
        <f t="shared" si="127"/>
        <v>2005</v>
      </c>
      <c r="Q105" s="50">
        <f t="shared" si="127"/>
        <v>2006</v>
      </c>
      <c r="R105" s="50">
        <f t="shared" si="127"/>
        <v>2007</v>
      </c>
      <c r="S105" s="50">
        <f t="shared" si="127"/>
        <v>2008</v>
      </c>
      <c r="T105" s="50">
        <f t="shared" si="127"/>
        <v>2009</v>
      </c>
      <c r="U105" s="50">
        <f t="shared" si="127"/>
        <v>2010</v>
      </c>
      <c r="V105" s="50">
        <f t="shared" si="127"/>
        <v>2011</v>
      </c>
      <c r="W105" s="50">
        <f t="shared" si="127"/>
        <v>2012</v>
      </c>
      <c r="X105" s="50">
        <f t="shared" si="127"/>
        <v>2013</v>
      </c>
      <c r="Y105" s="50">
        <f t="shared" si="127"/>
        <v>2014</v>
      </c>
      <c r="Z105" s="50">
        <f t="shared" si="127"/>
        <v>2015</v>
      </c>
      <c r="AA105" s="50">
        <f t="shared" si="127"/>
        <v>2016</v>
      </c>
      <c r="AB105" s="60"/>
      <c r="AC105" s="42">
        <f>+SUM(X107:AA107)</f>
        <v>30</v>
      </c>
    </row>
    <row r="106" spans="1:29" x14ac:dyDescent="0.25">
      <c r="A106" s="40" t="s">
        <v>6</v>
      </c>
      <c r="B106" s="41">
        <v>1997</v>
      </c>
      <c r="C106" s="41">
        <v>1998</v>
      </c>
      <c r="D106" s="41">
        <v>1999</v>
      </c>
      <c r="E106" s="41">
        <v>2000</v>
      </c>
      <c r="F106" s="41">
        <v>2001</v>
      </c>
      <c r="G106" s="41">
        <v>2002</v>
      </c>
      <c r="H106" s="41">
        <v>2003</v>
      </c>
      <c r="I106" s="41">
        <v>2004</v>
      </c>
      <c r="J106" s="41">
        <v>2005</v>
      </c>
      <c r="K106" s="41">
        <v>2006</v>
      </c>
      <c r="L106" s="41">
        <v>2007</v>
      </c>
      <c r="M106" s="41">
        <v>2008</v>
      </c>
      <c r="N106" s="41">
        <f t="shared" ref="N106:AA106" si="128">N$4-1</f>
        <v>2009</v>
      </c>
      <c r="O106" s="41">
        <f t="shared" si="128"/>
        <v>2010</v>
      </c>
      <c r="P106" s="49">
        <f t="shared" si="128"/>
        <v>2011</v>
      </c>
      <c r="Q106" s="49">
        <f t="shared" si="128"/>
        <v>2012</v>
      </c>
      <c r="R106" s="49">
        <f t="shared" si="128"/>
        <v>2013</v>
      </c>
      <c r="S106" s="49">
        <f t="shared" si="128"/>
        <v>2014</v>
      </c>
      <c r="T106" s="49">
        <f t="shared" si="128"/>
        <v>2015</v>
      </c>
      <c r="U106" s="49">
        <f t="shared" si="128"/>
        <v>2016</v>
      </c>
      <c r="V106" s="49">
        <f t="shared" si="128"/>
        <v>2017</v>
      </c>
      <c r="W106" s="49">
        <f t="shared" si="128"/>
        <v>2018</v>
      </c>
      <c r="X106" s="49">
        <f t="shared" si="128"/>
        <v>2019</v>
      </c>
      <c r="Y106" s="49">
        <f t="shared" si="128"/>
        <v>2020</v>
      </c>
      <c r="Z106" s="49">
        <f t="shared" si="128"/>
        <v>2021</v>
      </c>
      <c r="AA106" s="49">
        <f t="shared" si="128"/>
        <v>2022</v>
      </c>
      <c r="AB106" s="60"/>
      <c r="AC106" s="43">
        <f>+AA110</f>
        <v>0.8666666666666667</v>
      </c>
    </row>
    <row r="107" spans="1:29" x14ac:dyDescent="0.25">
      <c r="A107" s="2" t="s">
        <v>7</v>
      </c>
      <c r="B107" s="3">
        <f>Data!D26</f>
        <v>4</v>
      </c>
      <c r="C107" s="3">
        <f>Data!E26</f>
        <v>10</v>
      </c>
      <c r="D107" s="3">
        <f>Data!F26</f>
        <v>7</v>
      </c>
      <c r="E107" s="3">
        <f>Data!G26</f>
        <v>2</v>
      </c>
      <c r="F107" s="3">
        <f>Data!H26</f>
        <v>2</v>
      </c>
      <c r="G107" s="3">
        <f>Data!I26</f>
        <v>4</v>
      </c>
      <c r="H107" s="3">
        <f>Data!J26</f>
        <v>4</v>
      </c>
      <c r="I107" s="3">
        <f>Data!K26</f>
        <v>7</v>
      </c>
      <c r="J107" s="3">
        <f>Data!L26</f>
        <v>3</v>
      </c>
      <c r="K107" s="3">
        <f>Data!M26</f>
        <v>6</v>
      </c>
      <c r="L107" s="3">
        <f>Data!N26</f>
        <v>3</v>
      </c>
      <c r="M107" s="3">
        <f>Data!O26</f>
        <v>8</v>
      </c>
      <c r="N107" s="3">
        <f>Data!P26</f>
        <v>7</v>
      </c>
      <c r="O107" s="3">
        <f>Data!Q26</f>
        <v>3</v>
      </c>
      <c r="P107" s="50">
        <f>Data!R26</f>
        <v>6</v>
      </c>
      <c r="Q107" s="50">
        <f>Data!S26</f>
        <v>6</v>
      </c>
      <c r="R107" s="50">
        <f>Data!T26</f>
        <v>9</v>
      </c>
      <c r="S107" s="50">
        <f>Data!U26</f>
        <v>7</v>
      </c>
      <c r="T107" s="50">
        <f>Data!V26</f>
        <v>14</v>
      </c>
      <c r="U107" s="50">
        <f>Data!W26</f>
        <v>3</v>
      </c>
      <c r="V107" s="50">
        <f>Data!X26</f>
        <v>12</v>
      </c>
      <c r="W107" s="50">
        <f>Data!Y26</f>
        <v>2</v>
      </c>
      <c r="X107" s="50">
        <f>Data!Z26</f>
        <v>6</v>
      </c>
      <c r="Y107" s="50">
        <f>Data!AA26</f>
        <v>9</v>
      </c>
      <c r="Z107" s="50">
        <f>Data!AB26</f>
        <v>10</v>
      </c>
      <c r="AA107" s="50">
        <f>Data!AC26</f>
        <v>5</v>
      </c>
      <c r="AB107" s="60"/>
      <c r="AC107" s="42"/>
    </row>
    <row r="108" spans="1:29" x14ac:dyDescent="0.25">
      <c r="A108" s="2" t="s">
        <v>8</v>
      </c>
      <c r="B108" s="3">
        <f>Data!D27</f>
        <v>3</v>
      </c>
      <c r="C108" s="3">
        <f>Data!E27</f>
        <v>6</v>
      </c>
      <c r="D108" s="3">
        <f>Data!F27</f>
        <v>6</v>
      </c>
      <c r="E108" s="3">
        <f>Data!G27</f>
        <v>1</v>
      </c>
      <c r="F108" s="3">
        <f>Data!H27</f>
        <v>2</v>
      </c>
      <c r="G108" s="3">
        <f>Data!I27</f>
        <v>2</v>
      </c>
      <c r="H108" s="3">
        <f>Data!J27</f>
        <v>2</v>
      </c>
      <c r="I108" s="3">
        <f>Data!K27</f>
        <v>5</v>
      </c>
      <c r="J108" s="3">
        <f>Data!L27</f>
        <v>3</v>
      </c>
      <c r="K108" s="3">
        <f>Data!M27</f>
        <v>4</v>
      </c>
      <c r="L108" s="3">
        <f>Data!N27</f>
        <v>3</v>
      </c>
      <c r="M108" s="3">
        <f>Data!O27</f>
        <v>4</v>
      </c>
      <c r="N108" s="3">
        <f>Data!P27</f>
        <v>5</v>
      </c>
      <c r="O108" s="3">
        <f>Data!Q27</f>
        <v>1</v>
      </c>
      <c r="P108" s="50">
        <f>Data!R27</f>
        <v>5</v>
      </c>
      <c r="Q108" s="50">
        <f>Data!S27</f>
        <v>4</v>
      </c>
      <c r="R108" s="50">
        <f>Data!T27</f>
        <v>6</v>
      </c>
      <c r="S108" s="50">
        <f>Data!U27</f>
        <v>7</v>
      </c>
      <c r="T108" s="50">
        <f>Data!V27</f>
        <v>11</v>
      </c>
      <c r="U108" s="50">
        <f>Data!W27</f>
        <v>3</v>
      </c>
      <c r="V108" s="50">
        <f>Data!X27</f>
        <v>7</v>
      </c>
      <c r="W108" s="50">
        <f>Data!Y27</f>
        <v>2</v>
      </c>
      <c r="X108" s="50">
        <f>Data!Z27</f>
        <v>4</v>
      </c>
      <c r="Y108" s="50">
        <f>Data!AA27</f>
        <v>9</v>
      </c>
      <c r="Z108" s="50">
        <f>Data!AB27</f>
        <v>9</v>
      </c>
      <c r="AA108" s="50">
        <f>Data!AC27</f>
        <v>4</v>
      </c>
      <c r="AB108" s="60"/>
      <c r="AC108" s="42"/>
    </row>
    <row r="109" spans="1:29" x14ac:dyDescent="0.25">
      <c r="A109" s="2" t="s">
        <v>9</v>
      </c>
      <c r="B109" s="6">
        <f t="shared" ref="B109:M109" si="129">IF(B107&gt;0,+B108/B107,"-")</f>
        <v>0.75</v>
      </c>
      <c r="C109" s="6">
        <f t="shared" si="129"/>
        <v>0.6</v>
      </c>
      <c r="D109" s="6">
        <f t="shared" si="129"/>
        <v>0.8571428571428571</v>
      </c>
      <c r="E109" s="7">
        <f t="shared" si="129"/>
        <v>0.5</v>
      </c>
      <c r="F109" s="7">
        <f t="shared" si="129"/>
        <v>1</v>
      </c>
      <c r="G109" s="7">
        <f t="shared" si="129"/>
        <v>0.5</v>
      </c>
      <c r="H109" s="7">
        <f t="shared" si="129"/>
        <v>0.5</v>
      </c>
      <c r="I109" s="7">
        <f t="shared" si="129"/>
        <v>0.7142857142857143</v>
      </c>
      <c r="J109" s="6">
        <f t="shared" si="129"/>
        <v>1</v>
      </c>
      <c r="K109" s="6">
        <f t="shared" si="129"/>
        <v>0.66666666666666663</v>
      </c>
      <c r="L109" s="6">
        <f t="shared" si="129"/>
        <v>1</v>
      </c>
      <c r="M109" s="6">
        <f t="shared" si="129"/>
        <v>0.5</v>
      </c>
      <c r="N109" s="6">
        <f t="shared" ref="N109:R109" si="130">IF(N107&gt;0,+N108/N107,"-")</f>
        <v>0.7142857142857143</v>
      </c>
      <c r="O109" s="6">
        <f t="shared" si="130"/>
        <v>0.33333333333333331</v>
      </c>
      <c r="P109" s="62">
        <f t="shared" si="130"/>
        <v>0.83333333333333337</v>
      </c>
      <c r="Q109" s="62">
        <f t="shared" si="130"/>
        <v>0.66666666666666663</v>
      </c>
      <c r="R109" s="62">
        <f t="shared" si="130"/>
        <v>0.66666666666666663</v>
      </c>
      <c r="S109" s="62">
        <f t="shared" ref="S109:AA109" si="131">IF(S107&gt;0,+S108/S107,"-")</f>
        <v>1</v>
      </c>
      <c r="T109" s="62">
        <f t="shared" ref="T109:U109" si="132">IF(T107&gt;0,+T108/T107,"-")</f>
        <v>0.7857142857142857</v>
      </c>
      <c r="U109" s="62">
        <f t="shared" si="132"/>
        <v>1</v>
      </c>
      <c r="V109" s="62">
        <f t="shared" ref="V109:W109" si="133">IF(V107&gt;0,+V108/V107,"-")</f>
        <v>0.58333333333333337</v>
      </c>
      <c r="W109" s="62">
        <f t="shared" si="133"/>
        <v>1</v>
      </c>
      <c r="X109" s="62">
        <f t="shared" ref="X109:Y109" si="134">IF(X107&gt;0,+X108/X107,"-")</f>
        <v>0.66666666666666663</v>
      </c>
      <c r="Y109" s="62">
        <f t="shared" si="134"/>
        <v>1</v>
      </c>
      <c r="Z109" s="62">
        <f t="shared" ref="Z109" si="135">IF(Z107&gt;0,+Z108/Z107,"-")</f>
        <v>0.9</v>
      </c>
      <c r="AA109" s="62">
        <f t="shared" si="131"/>
        <v>0.8</v>
      </c>
      <c r="AB109" s="60"/>
      <c r="AC109" s="42"/>
    </row>
    <row r="110" spans="1:29" s="26" customFormat="1" ht="12.75" customHeight="1" thickBot="1" x14ac:dyDescent="0.3">
      <c r="A110" s="22" t="s">
        <v>10</v>
      </c>
      <c r="B110" s="27"/>
      <c r="C110" s="27"/>
      <c r="D110" s="28"/>
      <c r="E110" s="25">
        <f t="shared" ref="E110:J110" si="136">+SUM(B108:E108)/+SUM(B107:E107)</f>
        <v>0.69565217391304346</v>
      </c>
      <c r="F110" s="25">
        <f t="shared" si="136"/>
        <v>0.7142857142857143</v>
      </c>
      <c r="G110" s="25">
        <f t="shared" si="136"/>
        <v>0.73333333333333328</v>
      </c>
      <c r="H110" s="25">
        <f t="shared" si="136"/>
        <v>0.58333333333333337</v>
      </c>
      <c r="I110" s="25">
        <f t="shared" si="136"/>
        <v>0.6470588235294118</v>
      </c>
      <c r="J110" s="25">
        <f t="shared" si="136"/>
        <v>0.66666666666666663</v>
      </c>
      <c r="K110" s="25">
        <f t="shared" ref="K110:R110" si="137">+SUM(H108:K108)/+SUM(H107:K107)</f>
        <v>0.7</v>
      </c>
      <c r="L110" s="48">
        <f t="shared" si="137"/>
        <v>0.78947368421052633</v>
      </c>
      <c r="M110" s="25">
        <f t="shared" si="137"/>
        <v>0.7</v>
      </c>
      <c r="N110" s="25">
        <f t="shared" si="137"/>
        <v>0.66666666666666663</v>
      </c>
      <c r="O110" s="25">
        <f t="shared" si="137"/>
        <v>0.61904761904761907</v>
      </c>
      <c r="P110" s="57">
        <f t="shared" si="137"/>
        <v>0.625</v>
      </c>
      <c r="Q110" s="57">
        <f t="shared" si="137"/>
        <v>0.68181818181818177</v>
      </c>
      <c r="R110" s="57">
        <f t="shared" si="137"/>
        <v>0.66666666666666663</v>
      </c>
      <c r="S110" s="57">
        <f t="shared" ref="S110:Z110" si="138">+SUM(P108:S108)/+SUM(P107:S107)</f>
        <v>0.7857142857142857</v>
      </c>
      <c r="T110" s="57">
        <f t="shared" si="138"/>
        <v>0.77777777777777779</v>
      </c>
      <c r="U110" s="57">
        <f t="shared" si="138"/>
        <v>0.81818181818181823</v>
      </c>
      <c r="V110" s="57">
        <f t="shared" si="138"/>
        <v>0.77777777777777779</v>
      </c>
      <c r="W110" s="57">
        <f t="shared" si="138"/>
        <v>0.74193548387096775</v>
      </c>
      <c r="X110" s="57">
        <f t="shared" si="138"/>
        <v>0.69565217391304346</v>
      </c>
      <c r="Y110" s="57">
        <f t="shared" si="138"/>
        <v>0.75862068965517238</v>
      </c>
      <c r="Z110" s="57">
        <f t="shared" si="138"/>
        <v>0.88888888888888884</v>
      </c>
      <c r="AA110" s="57">
        <f>+SUM(X108:AA108)/+SUM(X107:AA107)</f>
        <v>0.8666666666666667</v>
      </c>
      <c r="AB110" s="61"/>
      <c r="AC110" s="43"/>
    </row>
    <row r="111" spans="1:29" ht="7.5" customHeight="1" thickBot="1" x14ac:dyDescent="0.3"/>
    <row r="112" spans="1:29" x14ac:dyDescent="0.25">
      <c r="A112" s="79" t="s">
        <v>33</v>
      </c>
      <c r="B112" s="80"/>
      <c r="C112" s="80"/>
      <c r="D112" s="80"/>
      <c r="E112" s="80"/>
      <c r="F112" s="80"/>
      <c r="G112" s="80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2"/>
      <c r="AC112" s="42" t="str">
        <f>+A112</f>
        <v>Women's Volleyball</v>
      </c>
    </row>
    <row r="113" spans="1:29" x14ac:dyDescent="0.25">
      <c r="A113" s="2" t="s">
        <v>5</v>
      </c>
      <c r="B113" s="3">
        <v>1991</v>
      </c>
      <c r="C113" s="3">
        <v>1992</v>
      </c>
      <c r="D113" s="3">
        <v>1993</v>
      </c>
      <c r="E113" s="3">
        <v>1994</v>
      </c>
      <c r="F113" s="3">
        <v>1995</v>
      </c>
      <c r="G113" s="3">
        <v>1996</v>
      </c>
      <c r="H113" s="3">
        <v>1997</v>
      </c>
      <c r="I113" s="3">
        <v>1998</v>
      </c>
      <c r="J113" s="3">
        <v>1999</v>
      </c>
      <c r="K113" s="3">
        <v>2000</v>
      </c>
      <c r="L113" s="3">
        <v>2001</v>
      </c>
      <c r="M113" s="3">
        <v>2002</v>
      </c>
      <c r="N113" s="3">
        <f t="shared" ref="N113:AA113" si="139">N$4-7</f>
        <v>2003</v>
      </c>
      <c r="O113" s="3">
        <f t="shared" si="139"/>
        <v>2004</v>
      </c>
      <c r="P113" s="50">
        <f t="shared" si="139"/>
        <v>2005</v>
      </c>
      <c r="Q113" s="50">
        <f t="shared" si="139"/>
        <v>2006</v>
      </c>
      <c r="R113" s="50">
        <f t="shared" si="139"/>
        <v>2007</v>
      </c>
      <c r="S113" s="50">
        <f t="shared" si="139"/>
        <v>2008</v>
      </c>
      <c r="T113" s="50">
        <f t="shared" si="139"/>
        <v>2009</v>
      </c>
      <c r="U113" s="50">
        <f t="shared" si="139"/>
        <v>2010</v>
      </c>
      <c r="V113" s="50">
        <f t="shared" si="139"/>
        <v>2011</v>
      </c>
      <c r="W113" s="50">
        <f t="shared" si="139"/>
        <v>2012</v>
      </c>
      <c r="X113" s="50">
        <f t="shared" si="139"/>
        <v>2013</v>
      </c>
      <c r="Y113" s="50">
        <f t="shared" si="139"/>
        <v>2014</v>
      </c>
      <c r="Z113" s="50">
        <f t="shared" si="139"/>
        <v>2015</v>
      </c>
      <c r="AA113" s="50">
        <f t="shared" si="139"/>
        <v>2016</v>
      </c>
      <c r="AB113" s="60"/>
      <c r="AC113" s="42">
        <f>+SUM(X115:AA115)</f>
        <v>11</v>
      </c>
    </row>
    <row r="114" spans="1:29" x14ac:dyDescent="0.25">
      <c r="A114" s="40" t="s">
        <v>6</v>
      </c>
      <c r="B114" s="41">
        <v>1997</v>
      </c>
      <c r="C114" s="41">
        <v>1998</v>
      </c>
      <c r="D114" s="41">
        <v>1999</v>
      </c>
      <c r="E114" s="41">
        <v>2000</v>
      </c>
      <c r="F114" s="41">
        <v>2001</v>
      </c>
      <c r="G114" s="41">
        <v>2002</v>
      </c>
      <c r="H114" s="41">
        <v>2003</v>
      </c>
      <c r="I114" s="41">
        <v>2004</v>
      </c>
      <c r="J114" s="41">
        <v>2005</v>
      </c>
      <c r="K114" s="41">
        <v>2006</v>
      </c>
      <c r="L114" s="41">
        <v>2007</v>
      </c>
      <c r="M114" s="41">
        <v>2008</v>
      </c>
      <c r="N114" s="41">
        <f t="shared" ref="N114:AA114" si="140">N$4-1</f>
        <v>2009</v>
      </c>
      <c r="O114" s="41">
        <f t="shared" si="140"/>
        <v>2010</v>
      </c>
      <c r="P114" s="49">
        <f t="shared" si="140"/>
        <v>2011</v>
      </c>
      <c r="Q114" s="49">
        <f t="shared" si="140"/>
        <v>2012</v>
      </c>
      <c r="R114" s="49">
        <f t="shared" si="140"/>
        <v>2013</v>
      </c>
      <c r="S114" s="49">
        <f t="shared" si="140"/>
        <v>2014</v>
      </c>
      <c r="T114" s="49">
        <f t="shared" si="140"/>
        <v>2015</v>
      </c>
      <c r="U114" s="49">
        <f t="shared" si="140"/>
        <v>2016</v>
      </c>
      <c r="V114" s="49">
        <f t="shared" si="140"/>
        <v>2017</v>
      </c>
      <c r="W114" s="49">
        <f t="shared" si="140"/>
        <v>2018</v>
      </c>
      <c r="X114" s="49">
        <f t="shared" si="140"/>
        <v>2019</v>
      </c>
      <c r="Y114" s="49">
        <f t="shared" si="140"/>
        <v>2020</v>
      </c>
      <c r="Z114" s="49">
        <f t="shared" si="140"/>
        <v>2021</v>
      </c>
      <c r="AA114" s="49">
        <f t="shared" si="140"/>
        <v>2022</v>
      </c>
      <c r="AB114" s="60"/>
      <c r="AC114" s="43">
        <f>+AA118</f>
        <v>0.54545454545454541</v>
      </c>
    </row>
    <row r="115" spans="1:29" x14ac:dyDescent="0.25">
      <c r="A115" s="2" t="s">
        <v>7</v>
      </c>
      <c r="B115" s="3">
        <f>Data!D28</f>
        <v>3</v>
      </c>
      <c r="C115" s="3">
        <f>Data!E28</f>
        <v>5</v>
      </c>
      <c r="D115" s="3">
        <f>Data!F28</f>
        <v>2</v>
      </c>
      <c r="E115" s="3">
        <f>Data!G28</f>
        <v>2</v>
      </c>
      <c r="F115" s="3">
        <f>Data!H28</f>
        <v>4</v>
      </c>
      <c r="G115" s="3">
        <f>Data!I28</f>
        <v>3</v>
      </c>
      <c r="H115" s="3">
        <f>Data!J28</f>
        <v>1</v>
      </c>
      <c r="I115" s="3">
        <f>Data!K28</f>
        <v>2</v>
      </c>
      <c r="J115" s="3">
        <f>Data!L28</f>
        <v>3</v>
      </c>
      <c r="K115" s="3">
        <f>Data!M28</f>
        <v>3</v>
      </c>
      <c r="L115" s="3">
        <f>Data!N28</f>
        <v>2</v>
      </c>
      <c r="M115" s="3">
        <f>Data!O28</f>
        <v>4</v>
      </c>
      <c r="N115" s="3">
        <f>Data!P28</f>
        <v>4</v>
      </c>
      <c r="O115" s="3">
        <f>Data!Q28</f>
        <v>2</v>
      </c>
      <c r="P115" s="50">
        <f>Data!R28</f>
        <v>2</v>
      </c>
      <c r="Q115" s="50">
        <f>Data!S28</f>
        <v>2</v>
      </c>
      <c r="R115" s="50">
        <f>Data!T28</f>
        <v>3</v>
      </c>
      <c r="S115" s="50">
        <f>Data!U28</f>
        <v>3</v>
      </c>
      <c r="T115" s="50">
        <f>Data!V28</f>
        <v>2</v>
      </c>
      <c r="U115" s="50">
        <f>Data!W28</f>
        <v>5</v>
      </c>
      <c r="V115" s="50">
        <f>Data!X28</f>
        <v>2</v>
      </c>
      <c r="W115" s="50">
        <f>Data!Y28</f>
        <v>3</v>
      </c>
      <c r="X115" s="50">
        <f>Data!Z28</f>
        <v>3</v>
      </c>
      <c r="Y115" s="50">
        <f>Data!AA28</f>
        <v>3</v>
      </c>
      <c r="Z115" s="50">
        <f>Data!AB28</f>
        <v>3</v>
      </c>
      <c r="AA115" s="50">
        <f>Data!AC28</f>
        <v>2</v>
      </c>
      <c r="AB115" s="60"/>
      <c r="AC115" s="42"/>
    </row>
    <row r="116" spans="1:29" x14ac:dyDescent="0.25">
      <c r="A116" s="2" t="s">
        <v>8</v>
      </c>
      <c r="B116" s="3">
        <f>Data!D29</f>
        <v>3</v>
      </c>
      <c r="C116" s="3">
        <f>Data!E29</f>
        <v>3</v>
      </c>
      <c r="D116" s="3">
        <f>Data!F29</f>
        <v>2</v>
      </c>
      <c r="E116" s="3">
        <f>Data!G29</f>
        <v>1</v>
      </c>
      <c r="F116" s="3">
        <f>Data!H29</f>
        <v>4</v>
      </c>
      <c r="G116" s="3">
        <f>Data!I29</f>
        <v>3</v>
      </c>
      <c r="H116" s="3">
        <f>Data!J29</f>
        <v>1</v>
      </c>
      <c r="I116" s="3">
        <f>Data!K29</f>
        <v>2</v>
      </c>
      <c r="J116" s="3">
        <f>Data!L29</f>
        <v>3</v>
      </c>
      <c r="K116" s="3">
        <f>Data!M29</f>
        <v>2</v>
      </c>
      <c r="L116" s="3">
        <f>Data!N29</f>
        <v>1</v>
      </c>
      <c r="M116" s="3">
        <f>Data!O29</f>
        <v>2</v>
      </c>
      <c r="N116" s="3">
        <f>Data!P29</f>
        <v>4</v>
      </c>
      <c r="O116" s="3">
        <f>Data!Q29</f>
        <v>2</v>
      </c>
      <c r="P116" s="50">
        <f>Data!R29</f>
        <v>1</v>
      </c>
      <c r="Q116" s="50">
        <f>Data!S29</f>
        <v>2</v>
      </c>
      <c r="R116" s="50">
        <f>Data!T29</f>
        <v>2</v>
      </c>
      <c r="S116" s="50">
        <f>Data!U29</f>
        <v>0</v>
      </c>
      <c r="T116" s="50">
        <f>Data!V29</f>
        <v>1</v>
      </c>
      <c r="U116" s="50">
        <f>Data!W29</f>
        <v>3</v>
      </c>
      <c r="V116" s="50">
        <f>Data!X29</f>
        <v>1</v>
      </c>
      <c r="W116" s="50">
        <f>Data!Y29</f>
        <v>2</v>
      </c>
      <c r="X116" s="50">
        <f>Data!Z29</f>
        <v>2</v>
      </c>
      <c r="Y116" s="50">
        <f>Data!AA29</f>
        <v>2</v>
      </c>
      <c r="Z116" s="50">
        <f>Data!AB29</f>
        <v>1</v>
      </c>
      <c r="AA116" s="50">
        <f>Data!AC29</f>
        <v>1</v>
      </c>
      <c r="AB116" s="60"/>
      <c r="AC116" s="42"/>
    </row>
    <row r="117" spans="1:29" x14ac:dyDescent="0.25">
      <c r="A117" s="2" t="s">
        <v>9</v>
      </c>
      <c r="B117" s="6">
        <f t="shared" ref="B117:M117" si="141">IF(B115&gt;0,+B116/B115,"-")</f>
        <v>1</v>
      </c>
      <c r="C117" s="6">
        <f t="shared" si="141"/>
        <v>0.6</v>
      </c>
      <c r="D117" s="6">
        <f t="shared" si="141"/>
        <v>1</v>
      </c>
      <c r="E117" s="7">
        <f t="shared" si="141"/>
        <v>0.5</v>
      </c>
      <c r="F117" s="7">
        <f t="shared" si="141"/>
        <v>1</v>
      </c>
      <c r="G117" s="7">
        <f t="shared" si="141"/>
        <v>1</v>
      </c>
      <c r="H117" s="7">
        <f t="shared" si="141"/>
        <v>1</v>
      </c>
      <c r="I117" s="7">
        <f t="shared" si="141"/>
        <v>1</v>
      </c>
      <c r="J117" s="6">
        <f t="shared" si="141"/>
        <v>1</v>
      </c>
      <c r="K117" s="6">
        <f t="shared" si="141"/>
        <v>0.66666666666666663</v>
      </c>
      <c r="L117" s="6">
        <f t="shared" si="141"/>
        <v>0.5</v>
      </c>
      <c r="M117" s="6">
        <f t="shared" si="141"/>
        <v>0.5</v>
      </c>
      <c r="N117" s="6">
        <f t="shared" ref="N117:R117" si="142">IF(N115&gt;0,+N116/N115,"-")</f>
        <v>1</v>
      </c>
      <c r="O117" s="6">
        <f t="shared" si="142"/>
        <v>1</v>
      </c>
      <c r="P117" s="62">
        <f t="shared" si="142"/>
        <v>0.5</v>
      </c>
      <c r="Q117" s="62">
        <f t="shared" si="142"/>
        <v>1</v>
      </c>
      <c r="R117" s="62">
        <f t="shared" si="142"/>
        <v>0.66666666666666663</v>
      </c>
      <c r="S117" s="62">
        <f t="shared" ref="S117:AA117" si="143">IF(S115&gt;0,+S116/S115,"-")</f>
        <v>0</v>
      </c>
      <c r="T117" s="62">
        <f t="shared" ref="T117:U117" si="144">IF(T115&gt;0,+T116/T115,"-")</f>
        <v>0.5</v>
      </c>
      <c r="U117" s="62">
        <f t="shared" si="144"/>
        <v>0.6</v>
      </c>
      <c r="V117" s="62">
        <f t="shared" ref="V117:W117" si="145">IF(V115&gt;0,+V116/V115,"-")</f>
        <v>0.5</v>
      </c>
      <c r="W117" s="62">
        <f t="shared" si="145"/>
        <v>0.66666666666666663</v>
      </c>
      <c r="X117" s="62">
        <f t="shared" ref="X117:Y117" si="146">IF(X115&gt;0,+X116/X115,"-")</f>
        <v>0.66666666666666663</v>
      </c>
      <c r="Y117" s="62">
        <f t="shared" si="146"/>
        <v>0.66666666666666663</v>
      </c>
      <c r="Z117" s="62">
        <f t="shared" ref="Z117" si="147">IF(Z115&gt;0,+Z116/Z115,"-")</f>
        <v>0.33333333333333331</v>
      </c>
      <c r="AA117" s="62">
        <f t="shared" si="143"/>
        <v>0.5</v>
      </c>
      <c r="AB117" s="60"/>
      <c r="AC117" s="42"/>
    </row>
    <row r="118" spans="1:29" s="26" customFormat="1" ht="12.75" customHeight="1" thickBot="1" x14ac:dyDescent="0.3">
      <c r="A118" s="22" t="s">
        <v>10</v>
      </c>
      <c r="B118" s="27"/>
      <c r="C118" s="27"/>
      <c r="D118" s="28"/>
      <c r="E118" s="25">
        <f t="shared" ref="E118:J118" si="148">+SUM(B116:E116)/+SUM(B115:E115)</f>
        <v>0.75</v>
      </c>
      <c r="F118" s="25">
        <f t="shared" si="148"/>
        <v>0.76923076923076927</v>
      </c>
      <c r="G118" s="25">
        <f t="shared" si="148"/>
        <v>0.90909090909090906</v>
      </c>
      <c r="H118" s="25">
        <f t="shared" si="148"/>
        <v>0.9</v>
      </c>
      <c r="I118" s="25">
        <f t="shared" si="148"/>
        <v>1</v>
      </c>
      <c r="J118" s="25">
        <f t="shared" si="148"/>
        <v>1</v>
      </c>
      <c r="K118" s="25">
        <f t="shared" ref="K118:R118" si="149">+SUM(H116:K116)/+SUM(H115:K115)</f>
        <v>0.88888888888888884</v>
      </c>
      <c r="L118" s="48">
        <f t="shared" si="149"/>
        <v>0.8</v>
      </c>
      <c r="M118" s="25">
        <f t="shared" si="149"/>
        <v>0.66666666666666663</v>
      </c>
      <c r="N118" s="25">
        <f t="shared" si="149"/>
        <v>0.69230769230769229</v>
      </c>
      <c r="O118" s="25">
        <f t="shared" si="149"/>
        <v>0.75</v>
      </c>
      <c r="P118" s="57">
        <f t="shared" si="149"/>
        <v>0.75</v>
      </c>
      <c r="Q118" s="57">
        <f t="shared" si="149"/>
        <v>0.9</v>
      </c>
      <c r="R118" s="57">
        <f t="shared" si="149"/>
        <v>0.77777777777777779</v>
      </c>
      <c r="S118" s="57">
        <f t="shared" ref="S118:Z118" si="150">+SUM(P116:S116)/+SUM(P115:S115)</f>
        <v>0.5</v>
      </c>
      <c r="T118" s="57">
        <f t="shared" si="150"/>
        <v>0.5</v>
      </c>
      <c r="U118" s="57">
        <f t="shared" si="150"/>
        <v>0.46153846153846156</v>
      </c>
      <c r="V118" s="57">
        <f t="shared" si="150"/>
        <v>0.41666666666666669</v>
      </c>
      <c r="W118" s="57">
        <f t="shared" si="150"/>
        <v>0.58333333333333337</v>
      </c>
      <c r="X118" s="57">
        <f t="shared" si="150"/>
        <v>0.61538461538461542</v>
      </c>
      <c r="Y118" s="57">
        <f t="shared" si="150"/>
        <v>0.63636363636363635</v>
      </c>
      <c r="Z118" s="57">
        <f t="shared" si="150"/>
        <v>0.58333333333333337</v>
      </c>
      <c r="AA118" s="57">
        <f>+SUM(X116:AA116)/+SUM(X115:AA115)</f>
        <v>0.54545454545454541</v>
      </c>
      <c r="AB118" s="61"/>
      <c r="AC118" s="43"/>
    </row>
    <row r="119" spans="1:29" x14ac:dyDescent="0.25">
      <c r="A119" s="17"/>
    </row>
    <row r="121" spans="1:29" x14ac:dyDescent="0.25">
      <c r="A121" s="10" t="s">
        <v>34</v>
      </c>
    </row>
    <row r="122" spans="1:29" x14ac:dyDescent="0.25">
      <c r="A122" s="10" t="s">
        <v>35</v>
      </c>
    </row>
    <row r="123" spans="1:29" x14ac:dyDescent="0.25">
      <c r="A123" s="10" t="s">
        <v>36</v>
      </c>
    </row>
    <row r="124" spans="1:29" x14ac:dyDescent="0.25">
      <c r="A124" s="10" t="s">
        <v>37</v>
      </c>
    </row>
    <row r="126" spans="1:29" x14ac:dyDescent="0.25">
      <c r="A126" s="10" t="s">
        <v>38</v>
      </c>
    </row>
    <row r="127" spans="1:29" x14ac:dyDescent="0.25">
      <c r="A127" s="10" t="s">
        <v>39</v>
      </c>
    </row>
    <row r="128" spans="1:29" x14ac:dyDescent="0.25">
      <c r="A128" s="10" t="s">
        <v>40</v>
      </c>
    </row>
    <row r="129" spans="1:27" x14ac:dyDescent="0.25">
      <c r="A129" s="35" t="s">
        <v>41</v>
      </c>
    </row>
    <row r="130" spans="1:27" x14ac:dyDescent="0.25">
      <c r="A130" s="53" t="s">
        <v>79</v>
      </c>
      <c r="H130" s="66" t="s">
        <v>80</v>
      </c>
      <c r="I130" s="67" t="s">
        <v>80</v>
      </c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</row>
  </sheetData>
  <mergeCells count="17">
    <mergeCell ref="A112:AA112"/>
    <mergeCell ref="A88:AA88"/>
    <mergeCell ref="A96:AA96"/>
    <mergeCell ref="A72:AA72"/>
    <mergeCell ref="A80:AA80"/>
    <mergeCell ref="A56:AA56"/>
    <mergeCell ref="A64:AA64"/>
    <mergeCell ref="A104:AA104"/>
    <mergeCell ref="AC3:AC4"/>
    <mergeCell ref="A32:AA32"/>
    <mergeCell ref="A40:AA40"/>
    <mergeCell ref="AA1:AA3"/>
    <mergeCell ref="A24:AA24"/>
    <mergeCell ref="A8:AA8"/>
    <mergeCell ref="A6:AA6"/>
    <mergeCell ref="A16:AA16"/>
    <mergeCell ref="A48:AA48"/>
  </mergeCells>
  <phoneticPr fontId="0" type="noConversion"/>
  <hyperlinks>
    <hyperlink ref="H130" r:id="rId1"/>
    <hyperlink ref="I130" r:id="rId2"/>
  </hyperlinks>
  <printOptions horizontalCentered="1"/>
  <pageMargins left="0.5" right="0.5" top="0.52" bottom="0.79" header="0.5" footer="0.5"/>
  <pageSetup scale="94" orientation="landscape" r:id="rId3"/>
  <headerFooter alignWithMargins="0">
    <oddHeader xml:space="preserve">&amp;C&amp;"Arial Rounded MT Bold,Bold"&amp;16
</oddHeader>
    <oddFooter>&amp;LPBA: &amp;Z&amp;F&amp;R&amp;D</oddFooter>
  </headerFooter>
  <rowBreaks count="3" manualBreakCount="3">
    <brk id="39" max="16383" man="1"/>
    <brk id="79" max="16383" man="1"/>
    <brk id="111" max="16383" man="1"/>
  </rowBreaks>
  <ignoredErrors>
    <ignoredError sqref="E118:K118 E110:K110 E102:K102 E94:K94 E86:K86 G78:K78 E70:K70 F62:K62 E46:K46 E37:K38 E30:K30 E22:K22 E14:K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workbookViewId="0"/>
  </sheetViews>
  <sheetFormatPr defaultRowHeight="13.2" x14ac:dyDescent="0.25"/>
  <sheetData>
    <row r="1" spans="1:31" x14ac:dyDescent="0.25">
      <c r="A1" t="s">
        <v>73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52</v>
      </c>
      <c r="M1" t="s">
        <v>53</v>
      </c>
      <c r="N1" t="s">
        <v>54</v>
      </c>
      <c r="O1" t="s">
        <v>55</v>
      </c>
      <c r="P1" t="s">
        <v>56</v>
      </c>
      <c r="Q1" t="s">
        <v>71</v>
      </c>
      <c r="R1" t="s">
        <v>72</v>
      </c>
      <c r="S1" t="s">
        <v>74</v>
      </c>
      <c r="T1" t="s">
        <v>75</v>
      </c>
      <c r="U1" t="s">
        <v>76</v>
      </c>
      <c r="V1" t="s">
        <v>77</v>
      </c>
      <c r="W1" t="s">
        <v>81</v>
      </c>
      <c r="X1" t="s">
        <v>83</v>
      </c>
      <c r="Y1" t="s">
        <v>86</v>
      </c>
      <c r="Z1" t="s">
        <v>88</v>
      </c>
      <c r="AA1" t="s">
        <v>92</v>
      </c>
      <c r="AB1" t="s">
        <v>93</v>
      </c>
      <c r="AC1" t="s">
        <v>94</v>
      </c>
      <c r="AE1" t="s">
        <v>91</v>
      </c>
    </row>
    <row r="2" spans="1:31" x14ac:dyDescent="0.25">
      <c r="A2" t="s">
        <v>57</v>
      </c>
      <c r="B2" t="s">
        <v>58</v>
      </c>
      <c r="C2" t="s">
        <v>59</v>
      </c>
      <c r="D2">
        <v>4</v>
      </c>
      <c r="E2">
        <v>4</v>
      </c>
      <c r="F2">
        <v>5</v>
      </c>
      <c r="G2">
        <v>4</v>
      </c>
      <c r="H2">
        <v>3</v>
      </c>
      <c r="I2">
        <v>2</v>
      </c>
      <c r="J2">
        <v>5</v>
      </c>
      <c r="K2">
        <v>4</v>
      </c>
      <c r="L2">
        <v>2</v>
      </c>
      <c r="M2">
        <v>3</v>
      </c>
      <c r="N2">
        <v>2</v>
      </c>
      <c r="O2">
        <v>4</v>
      </c>
      <c r="P2">
        <v>2</v>
      </c>
      <c r="Q2">
        <v>2</v>
      </c>
      <c r="R2">
        <v>1</v>
      </c>
      <c r="S2">
        <v>7</v>
      </c>
      <c r="T2">
        <v>3</v>
      </c>
      <c r="U2">
        <v>5</v>
      </c>
      <c r="V2">
        <v>4</v>
      </c>
      <c r="W2">
        <v>2</v>
      </c>
      <c r="X2">
        <v>2</v>
      </c>
      <c r="Y2">
        <v>6</v>
      </c>
      <c r="Z2">
        <v>4</v>
      </c>
      <c r="AA2">
        <v>2</v>
      </c>
      <c r="AB2">
        <v>1</v>
      </c>
      <c r="AC2">
        <v>4</v>
      </c>
    </row>
    <row r="3" spans="1:31" x14ac:dyDescent="0.25">
      <c r="A3" t="s">
        <v>57</v>
      </c>
      <c r="B3" t="s">
        <v>58</v>
      </c>
      <c r="C3" t="s">
        <v>60</v>
      </c>
      <c r="D3">
        <v>1</v>
      </c>
      <c r="E3">
        <v>0</v>
      </c>
      <c r="F3">
        <v>1</v>
      </c>
      <c r="G3">
        <v>0</v>
      </c>
      <c r="H3">
        <v>1</v>
      </c>
      <c r="I3">
        <v>0</v>
      </c>
      <c r="J3">
        <v>2</v>
      </c>
      <c r="K3">
        <v>1</v>
      </c>
      <c r="L3">
        <v>1</v>
      </c>
      <c r="M3">
        <v>1</v>
      </c>
      <c r="N3">
        <v>0</v>
      </c>
      <c r="O3">
        <v>2</v>
      </c>
      <c r="P3">
        <v>1</v>
      </c>
      <c r="Q3">
        <v>1</v>
      </c>
      <c r="R3">
        <v>0</v>
      </c>
      <c r="S3">
        <v>1</v>
      </c>
      <c r="T3">
        <v>2</v>
      </c>
      <c r="U3">
        <v>3</v>
      </c>
      <c r="V3">
        <v>1</v>
      </c>
      <c r="W3">
        <v>1</v>
      </c>
      <c r="X3">
        <v>1</v>
      </c>
      <c r="Y3">
        <v>5</v>
      </c>
      <c r="Z3">
        <v>1</v>
      </c>
      <c r="AA3">
        <v>2</v>
      </c>
      <c r="AB3">
        <v>0</v>
      </c>
      <c r="AC3">
        <v>2</v>
      </c>
    </row>
    <row r="4" spans="1:31" x14ac:dyDescent="0.25">
      <c r="A4" t="s">
        <v>57</v>
      </c>
      <c r="B4" t="s">
        <v>61</v>
      </c>
      <c r="C4" t="s">
        <v>59</v>
      </c>
      <c r="D4">
        <v>2</v>
      </c>
      <c r="E4">
        <v>4</v>
      </c>
      <c r="F4">
        <v>6</v>
      </c>
      <c r="G4">
        <v>4</v>
      </c>
      <c r="H4">
        <v>1</v>
      </c>
      <c r="I4">
        <v>1</v>
      </c>
      <c r="J4">
        <v>6</v>
      </c>
      <c r="K4">
        <v>5</v>
      </c>
      <c r="L4">
        <v>3</v>
      </c>
      <c r="M4">
        <v>3</v>
      </c>
      <c r="N4">
        <v>3</v>
      </c>
      <c r="O4">
        <v>2</v>
      </c>
      <c r="P4">
        <v>3</v>
      </c>
      <c r="Q4">
        <v>3</v>
      </c>
      <c r="R4">
        <v>3</v>
      </c>
      <c r="S4">
        <v>4</v>
      </c>
      <c r="T4">
        <v>3</v>
      </c>
      <c r="U4">
        <v>2</v>
      </c>
      <c r="V4">
        <v>5</v>
      </c>
      <c r="W4">
        <v>4</v>
      </c>
      <c r="X4">
        <v>4</v>
      </c>
      <c r="Y4">
        <v>3</v>
      </c>
      <c r="Z4">
        <v>4</v>
      </c>
      <c r="AA4">
        <v>3</v>
      </c>
      <c r="AB4">
        <v>4</v>
      </c>
      <c r="AC4">
        <v>2</v>
      </c>
    </row>
    <row r="5" spans="1:31" x14ac:dyDescent="0.25">
      <c r="A5" t="s">
        <v>57</v>
      </c>
      <c r="B5" t="s">
        <v>61</v>
      </c>
      <c r="C5" t="s">
        <v>60</v>
      </c>
      <c r="D5">
        <v>1</v>
      </c>
      <c r="E5">
        <v>3</v>
      </c>
      <c r="F5">
        <v>5</v>
      </c>
      <c r="G5">
        <v>2</v>
      </c>
      <c r="H5">
        <v>0</v>
      </c>
      <c r="I5">
        <v>0</v>
      </c>
      <c r="J5">
        <v>1</v>
      </c>
      <c r="K5">
        <v>5</v>
      </c>
      <c r="L5">
        <v>3</v>
      </c>
      <c r="M5">
        <v>2</v>
      </c>
      <c r="N5">
        <v>3</v>
      </c>
      <c r="O5">
        <v>0</v>
      </c>
      <c r="P5">
        <v>0</v>
      </c>
      <c r="Q5">
        <v>2</v>
      </c>
      <c r="R5">
        <v>3</v>
      </c>
      <c r="S5">
        <v>2</v>
      </c>
      <c r="T5">
        <v>3</v>
      </c>
      <c r="U5">
        <v>1</v>
      </c>
      <c r="V5">
        <v>3</v>
      </c>
      <c r="W5">
        <v>3</v>
      </c>
      <c r="X5">
        <v>4</v>
      </c>
      <c r="Y5">
        <v>2</v>
      </c>
      <c r="Z5">
        <v>3</v>
      </c>
      <c r="AA5">
        <v>2</v>
      </c>
      <c r="AB5">
        <v>2</v>
      </c>
      <c r="AC5">
        <v>1</v>
      </c>
    </row>
    <row r="6" spans="1:31" x14ac:dyDescent="0.25">
      <c r="A6" t="s">
        <v>62</v>
      </c>
      <c r="B6" t="s">
        <v>58</v>
      </c>
      <c r="C6" t="s">
        <v>59</v>
      </c>
      <c r="D6">
        <v>15</v>
      </c>
      <c r="E6">
        <v>25</v>
      </c>
      <c r="F6">
        <v>21</v>
      </c>
      <c r="G6">
        <v>14</v>
      </c>
      <c r="H6">
        <v>21</v>
      </c>
      <c r="I6">
        <v>19</v>
      </c>
      <c r="J6">
        <v>18</v>
      </c>
      <c r="K6">
        <v>19</v>
      </c>
      <c r="L6">
        <v>15</v>
      </c>
      <c r="M6">
        <v>16</v>
      </c>
      <c r="N6">
        <v>6</v>
      </c>
      <c r="O6">
        <v>24</v>
      </c>
      <c r="P6">
        <v>19</v>
      </c>
      <c r="Q6">
        <v>14</v>
      </c>
      <c r="R6">
        <v>18</v>
      </c>
      <c r="S6">
        <v>16</v>
      </c>
      <c r="T6">
        <v>21</v>
      </c>
      <c r="U6">
        <v>17</v>
      </c>
      <c r="V6">
        <v>16</v>
      </c>
      <c r="W6">
        <v>19</v>
      </c>
      <c r="X6">
        <v>20</v>
      </c>
      <c r="Y6">
        <v>22</v>
      </c>
      <c r="Z6">
        <v>18</v>
      </c>
      <c r="AA6">
        <v>17</v>
      </c>
      <c r="AB6">
        <v>14</v>
      </c>
      <c r="AC6">
        <v>11</v>
      </c>
    </row>
    <row r="7" spans="1:31" x14ac:dyDescent="0.25">
      <c r="A7" t="s">
        <v>62</v>
      </c>
      <c r="B7" t="s">
        <v>58</v>
      </c>
      <c r="C7" t="s">
        <v>60</v>
      </c>
      <c r="D7">
        <v>6</v>
      </c>
      <c r="E7">
        <v>14</v>
      </c>
      <c r="F7">
        <v>9</v>
      </c>
      <c r="G7">
        <v>5</v>
      </c>
      <c r="H7">
        <v>8</v>
      </c>
      <c r="I7">
        <v>10</v>
      </c>
      <c r="J7">
        <v>8</v>
      </c>
      <c r="K7">
        <v>15</v>
      </c>
      <c r="L7">
        <v>11</v>
      </c>
      <c r="M7">
        <v>9</v>
      </c>
      <c r="N7">
        <v>4</v>
      </c>
      <c r="O7">
        <v>9</v>
      </c>
      <c r="P7">
        <v>9</v>
      </c>
      <c r="Q7">
        <v>7</v>
      </c>
      <c r="R7">
        <v>13</v>
      </c>
      <c r="S7">
        <v>10</v>
      </c>
      <c r="T7">
        <v>11</v>
      </c>
      <c r="U7">
        <v>12</v>
      </c>
      <c r="V7">
        <v>9</v>
      </c>
      <c r="W7">
        <v>12</v>
      </c>
      <c r="X7">
        <v>12</v>
      </c>
      <c r="Y7">
        <v>9</v>
      </c>
      <c r="Z7">
        <v>13</v>
      </c>
      <c r="AA7">
        <v>9</v>
      </c>
      <c r="AB7">
        <v>9</v>
      </c>
      <c r="AC7">
        <v>6</v>
      </c>
    </row>
    <row r="8" spans="1:31" x14ac:dyDescent="0.25">
      <c r="A8" t="s">
        <v>63</v>
      </c>
      <c r="B8" t="s">
        <v>58</v>
      </c>
      <c r="C8" t="s">
        <v>59</v>
      </c>
      <c r="D8">
        <v>2</v>
      </c>
      <c r="E8">
        <v>2</v>
      </c>
      <c r="F8">
        <v>2</v>
      </c>
      <c r="G8">
        <v>3</v>
      </c>
      <c r="H8">
        <v>1</v>
      </c>
      <c r="I8">
        <v>2</v>
      </c>
      <c r="J8">
        <v>4</v>
      </c>
      <c r="K8">
        <v>3</v>
      </c>
      <c r="L8">
        <v>3</v>
      </c>
      <c r="O8">
        <v>5</v>
      </c>
      <c r="P8">
        <v>1</v>
      </c>
      <c r="Q8">
        <v>2</v>
      </c>
      <c r="R8">
        <v>2</v>
      </c>
      <c r="S8">
        <v>2</v>
      </c>
      <c r="T8">
        <v>1</v>
      </c>
      <c r="U8">
        <v>4</v>
      </c>
      <c r="V8">
        <v>2</v>
      </c>
      <c r="W8">
        <v>1</v>
      </c>
      <c r="X8">
        <v>4</v>
      </c>
      <c r="Y8">
        <v>3</v>
      </c>
      <c r="Z8">
        <v>4</v>
      </c>
      <c r="AB8">
        <v>3</v>
      </c>
      <c r="AC8">
        <v>3</v>
      </c>
    </row>
    <row r="9" spans="1:31" x14ac:dyDescent="0.25">
      <c r="A9" t="s">
        <v>63</v>
      </c>
      <c r="B9" t="s">
        <v>58</v>
      </c>
      <c r="C9" t="s">
        <v>60</v>
      </c>
      <c r="D9">
        <v>1</v>
      </c>
      <c r="E9">
        <v>2</v>
      </c>
      <c r="F9">
        <v>1</v>
      </c>
      <c r="G9">
        <v>1</v>
      </c>
      <c r="H9">
        <v>1</v>
      </c>
      <c r="I9">
        <v>0</v>
      </c>
      <c r="J9">
        <v>2</v>
      </c>
      <c r="K9">
        <v>1</v>
      </c>
      <c r="L9">
        <v>2</v>
      </c>
      <c r="O9">
        <v>3</v>
      </c>
      <c r="P9">
        <v>1</v>
      </c>
      <c r="Q9">
        <v>1</v>
      </c>
      <c r="R9">
        <v>1</v>
      </c>
      <c r="S9">
        <v>1</v>
      </c>
      <c r="T9">
        <v>1</v>
      </c>
      <c r="U9">
        <v>3</v>
      </c>
      <c r="V9">
        <v>1</v>
      </c>
      <c r="W9">
        <v>0</v>
      </c>
      <c r="X9">
        <v>2</v>
      </c>
      <c r="Y9">
        <v>2</v>
      </c>
      <c r="Z9">
        <v>3</v>
      </c>
      <c r="AB9">
        <v>2</v>
      </c>
      <c r="AC9">
        <v>1</v>
      </c>
    </row>
    <row r="10" spans="1:31" x14ac:dyDescent="0.25">
      <c r="A10" t="s">
        <v>63</v>
      </c>
      <c r="B10" t="s">
        <v>61</v>
      </c>
      <c r="C10" t="s">
        <v>59</v>
      </c>
      <c r="G10">
        <v>2</v>
      </c>
      <c r="H10">
        <v>3</v>
      </c>
      <c r="I10">
        <v>2</v>
      </c>
      <c r="J10">
        <v>3</v>
      </c>
      <c r="K10">
        <v>1</v>
      </c>
      <c r="L10">
        <v>1</v>
      </c>
      <c r="M10">
        <v>3</v>
      </c>
      <c r="N10">
        <v>3</v>
      </c>
      <c r="O10">
        <v>2</v>
      </c>
      <c r="P10">
        <v>3</v>
      </c>
      <c r="Q10">
        <v>1</v>
      </c>
      <c r="R10">
        <v>2</v>
      </c>
      <c r="S10">
        <v>3</v>
      </c>
      <c r="T10">
        <v>1</v>
      </c>
      <c r="U10">
        <v>2</v>
      </c>
      <c r="W10">
        <v>3</v>
      </c>
      <c r="Y10">
        <v>4</v>
      </c>
      <c r="Z10">
        <v>2</v>
      </c>
      <c r="AA10">
        <v>1</v>
      </c>
      <c r="AB10">
        <v>1</v>
      </c>
      <c r="AC10">
        <v>2</v>
      </c>
    </row>
    <row r="11" spans="1:31" x14ac:dyDescent="0.25">
      <c r="A11" t="s">
        <v>63</v>
      </c>
      <c r="B11" t="s">
        <v>61</v>
      </c>
      <c r="C11" t="s">
        <v>60</v>
      </c>
      <c r="G11">
        <v>1</v>
      </c>
      <c r="H11">
        <v>2</v>
      </c>
      <c r="I11">
        <v>1</v>
      </c>
      <c r="J11">
        <v>2</v>
      </c>
      <c r="K11">
        <v>0</v>
      </c>
      <c r="L11">
        <v>1</v>
      </c>
      <c r="M11">
        <v>1</v>
      </c>
      <c r="N11">
        <v>2</v>
      </c>
      <c r="O11">
        <v>2</v>
      </c>
      <c r="P11">
        <v>2</v>
      </c>
      <c r="Q11">
        <v>1</v>
      </c>
      <c r="R11">
        <v>0</v>
      </c>
      <c r="S11">
        <v>3</v>
      </c>
      <c r="T11">
        <v>0</v>
      </c>
      <c r="U11">
        <v>1</v>
      </c>
      <c r="W11">
        <v>2</v>
      </c>
      <c r="Y11">
        <v>4</v>
      </c>
      <c r="Z11">
        <v>1</v>
      </c>
      <c r="AA11">
        <v>1</v>
      </c>
      <c r="AB11">
        <v>1</v>
      </c>
      <c r="AC11">
        <v>1</v>
      </c>
    </row>
    <row r="12" spans="1:31" x14ac:dyDescent="0.25">
      <c r="A12" t="s">
        <v>87</v>
      </c>
      <c r="B12" t="s">
        <v>61</v>
      </c>
      <c r="C12" t="s">
        <v>59</v>
      </c>
      <c r="Z12">
        <v>20</v>
      </c>
      <c r="AA12">
        <v>9</v>
      </c>
      <c r="AB12">
        <v>5</v>
      </c>
      <c r="AC12">
        <v>7</v>
      </c>
    </row>
    <row r="13" spans="1:31" x14ac:dyDescent="0.25">
      <c r="A13" t="s">
        <v>87</v>
      </c>
      <c r="B13" t="s">
        <v>61</v>
      </c>
      <c r="C13" t="s">
        <v>60</v>
      </c>
      <c r="Z13">
        <v>19</v>
      </c>
      <c r="AA13">
        <v>5</v>
      </c>
      <c r="AB13">
        <v>5</v>
      </c>
      <c r="AC13">
        <v>7</v>
      </c>
    </row>
    <row r="14" spans="1:31" x14ac:dyDescent="0.25">
      <c r="A14" t="s">
        <v>64</v>
      </c>
      <c r="B14" t="s">
        <v>58</v>
      </c>
      <c r="C14" t="s">
        <v>59</v>
      </c>
      <c r="E14">
        <v>2</v>
      </c>
      <c r="F14">
        <v>1</v>
      </c>
      <c r="G14">
        <v>2</v>
      </c>
      <c r="H14">
        <v>2</v>
      </c>
      <c r="I14">
        <v>1</v>
      </c>
      <c r="J14">
        <v>2</v>
      </c>
      <c r="K14">
        <v>1</v>
      </c>
      <c r="M14">
        <v>1</v>
      </c>
      <c r="N14">
        <v>2</v>
      </c>
      <c r="O14">
        <v>1</v>
      </c>
      <c r="Q14">
        <v>2</v>
      </c>
      <c r="R14">
        <v>2</v>
      </c>
      <c r="S14">
        <v>3</v>
      </c>
      <c r="T14">
        <v>1</v>
      </c>
      <c r="U14">
        <v>1</v>
      </c>
      <c r="W14">
        <v>1</v>
      </c>
      <c r="Y14">
        <v>2</v>
      </c>
      <c r="AB14">
        <v>1</v>
      </c>
      <c r="AC14">
        <v>1</v>
      </c>
    </row>
    <row r="15" spans="1:31" x14ac:dyDescent="0.25">
      <c r="A15" t="s">
        <v>64</v>
      </c>
      <c r="B15" t="s">
        <v>58</v>
      </c>
      <c r="C15" t="s">
        <v>60</v>
      </c>
      <c r="E15">
        <v>1</v>
      </c>
      <c r="F15">
        <v>1</v>
      </c>
      <c r="G15">
        <v>2</v>
      </c>
      <c r="H15">
        <v>2</v>
      </c>
      <c r="I15">
        <v>1</v>
      </c>
      <c r="J15">
        <v>1</v>
      </c>
      <c r="K15">
        <v>1</v>
      </c>
      <c r="M15">
        <v>1</v>
      </c>
      <c r="N15">
        <v>2</v>
      </c>
      <c r="O15">
        <v>1</v>
      </c>
      <c r="Q15">
        <v>2</v>
      </c>
      <c r="R15">
        <v>1</v>
      </c>
      <c r="S15">
        <v>3</v>
      </c>
      <c r="T15">
        <v>1</v>
      </c>
      <c r="U15">
        <v>1</v>
      </c>
      <c r="W15">
        <v>1</v>
      </c>
      <c r="Y15">
        <v>1</v>
      </c>
      <c r="AB15">
        <v>1</v>
      </c>
      <c r="AC15">
        <v>0</v>
      </c>
    </row>
    <row r="16" spans="1:31" x14ac:dyDescent="0.25">
      <c r="A16" t="s">
        <v>64</v>
      </c>
      <c r="B16" t="s">
        <v>61</v>
      </c>
      <c r="C16" t="s">
        <v>59</v>
      </c>
      <c r="D16">
        <v>1</v>
      </c>
      <c r="G16">
        <v>4</v>
      </c>
      <c r="H16">
        <v>2</v>
      </c>
      <c r="J16">
        <v>1</v>
      </c>
      <c r="K16">
        <v>1</v>
      </c>
      <c r="M16">
        <v>1</v>
      </c>
      <c r="N16">
        <v>2</v>
      </c>
      <c r="O16">
        <v>3</v>
      </c>
      <c r="P16">
        <v>2</v>
      </c>
      <c r="Q16">
        <v>1</v>
      </c>
      <c r="U16">
        <v>2</v>
      </c>
      <c r="V16">
        <v>2</v>
      </c>
      <c r="Y16">
        <v>2</v>
      </c>
      <c r="Z16">
        <v>3</v>
      </c>
      <c r="AA16">
        <v>1</v>
      </c>
      <c r="AB16">
        <v>3</v>
      </c>
      <c r="AC16">
        <v>1</v>
      </c>
    </row>
    <row r="17" spans="1:29" x14ac:dyDescent="0.25">
      <c r="A17" t="s">
        <v>64</v>
      </c>
      <c r="B17" t="s">
        <v>61</v>
      </c>
      <c r="C17" t="s">
        <v>60</v>
      </c>
      <c r="D17">
        <v>0</v>
      </c>
      <c r="G17">
        <v>4</v>
      </c>
      <c r="H17">
        <v>2</v>
      </c>
      <c r="J17">
        <v>1</v>
      </c>
      <c r="K17">
        <v>0</v>
      </c>
      <c r="M17">
        <v>1</v>
      </c>
      <c r="N17">
        <v>2</v>
      </c>
      <c r="O17">
        <v>0</v>
      </c>
      <c r="P17">
        <v>1</v>
      </c>
      <c r="Q17">
        <v>1</v>
      </c>
      <c r="U17">
        <v>1</v>
      </c>
      <c r="V17">
        <v>1</v>
      </c>
      <c r="Y17">
        <v>1</v>
      </c>
      <c r="Z17">
        <v>2</v>
      </c>
      <c r="AA17">
        <v>1</v>
      </c>
      <c r="AB17">
        <v>3</v>
      </c>
      <c r="AC17">
        <v>1</v>
      </c>
    </row>
    <row r="18" spans="1:29" x14ac:dyDescent="0.25">
      <c r="A18" t="s">
        <v>65</v>
      </c>
      <c r="B18" t="s">
        <v>61</v>
      </c>
      <c r="C18" t="s">
        <v>59</v>
      </c>
      <c r="I18">
        <v>2</v>
      </c>
      <c r="J18">
        <v>6</v>
      </c>
      <c r="K18">
        <v>4</v>
      </c>
      <c r="L18">
        <v>4</v>
      </c>
      <c r="M18">
        <v>1</v>
      </c>
      <c r="N18">
        <v>5</v>
      </c>
      <c r="O18">
        <v>7</v>
      </c>
      <c r="P18">
        <v>4</v>
      </c>
      <c r="Q18">
        <v>4</v>
      </c>
      <c r="R18">
        <v>4</v>
      </c>
      <c r="S18">
        <v>5</v>
      </c>
      <c r="T18">
        <v>6</v>
      </c>
      <c r="U18">
        <v>5</v>
      </c>
      <c r="V18">
        <v>6</v>
      </c>
      <c r="W18">
        <v>4</v>
      </c>
      <c r="X18">
        <v>4</v>
      </c>
      <c r="Y18">
        <v>8</v>
      </c>
      <c r="Z18">
        <v>6</v>
      </c>
      <c r="AA18">
        <v>6</v>
      </c>
      <c r="AB18">
        <v>6</v>
      </c>
      <c r="AC18">
        <v>5</v>
      </c>
    </row>
    <row r="19" spans="1:29" x14ac:dyDescent="0.25">
      <c r="A19" t="s">
        <v>65</v>
      </c>
      <c r="B19" t="s">
        <v>61</v>
      </c>
      <c r="C19" t="s">
        <v>60</v>
      </c>
      <c r="I19">
        <v>1</v>
      </c>
      <c r="J19">
        <v>4</v>
      </c>
      <c r="K19">
        <v>3</v>
      </c>
      <c r="L19">
        <v>2</v>
      </c>
      <c r="M19">
        <v>0</v>
      </c>
      <c r="N19">
        <v>2</v>
      </c>
      <c r="O19">
        <v>3</v>
      </c>
      <c r="P19">
        <v>2</v>
      </c>
      <c r="Q19">
        <v>3</v>
      </c>
      <c r="R19">
        <v>2</v>
      </c>
      <c r="S19">
        <v>4</v>
      </c>
      <c r="T19">
        <v>4</v>
      </c>
      <c r="U19">
        <v>4</v>
      </c>
      <c r="V19">
        <v>6</v>
      </c>
      <c r="W19">
        <v>4</v>
      </c>
      <c r="X19">
        <v>3</v>
      </c>
      <c r="Y19">
        <v>4</v>
      </c>
      <c r="Z19">
        <v>2</v>
      </c>
      <c r="AA19">
        <v>5</v>
      </c>
      <c r="AB19">
        <v>6</v>
      </c>
      <c r="AC19">
        <v>3</v>
      </c>
    </row>
    <row r="20" spans="1:29" x14ac:dyDescent="0.25">
      <c r="A20" t="s">
        <v>66</v>
      </c>
      <c r="B20" t="s">
        <v>58</v>
      </c>
      <c r="C20" t="s">
        <v>59</v>
      </c>
      <c r="D20">
        <v>2</v>
      </c>
      <c r="E20">
        <v>1</v>
      </c>
      <c r="F20">
        <v>1</v>
      </c>
      <c r="G20">
        <v>4</v>
      </c>
      <c r="H20">
        <v>1</v>
      </c>
      <c r="J20">
        <v>1</v>
      </c>
      <c r="L20">
        <v>2</v>
      </c>
      <c r="N20">
        <v>1</v>
      </c>
      <c r="O20">
        <v>1</v>
      </c>
      <c r="P20">
        <v>4</v>
      </c>
      <c r="R20">
        <v>1</v>
      </c>
    </row>
    <row r="21" spans="1:29" x14ac:dyDescent="0.25">
      <c r="A21" t="s">
        <v>66</v>
      </c>
      <c r="B21" t="s">
        <v>58</v>
      </c>
      <c r="C21" t="s">
        <v>60</v>
      </c>
      <c r="D21">
        <v>1</v>
      </c>
      <c r="E21">
        <v>1</v>
      </c>
      <c r="F21">
        <v>1</v>
      </c>
      <c r="G21">
        <v>2</v>
      </c>
      <c r="H21">
        <v>1</v>
      </c>
      <c r="J21">
        <v>0</v>
      </c>
      <c r="L21">
        <v>2</v>
      </c>
      <c r="N21">
        <v>0</v>
      </c>
      <c r="O21">
        <v>1</v>
      </c>
      <c r="P21">
        <v>1</v>
      </c>
      <c r="R21">
        <v>0</v>
      </c>
    </row>
    <row r="22" spans="1:29" x14ac:dyDescent="0.25">
      <c r="A22" t="s">
        <v>66</v>
      </c>
      <c r="B22" t="s">
        <v>61</v>
      </c>
      <c r="C22" t="s">
        <v>59</v>
      </c>
      <c r="D22">
        <v>1</v>
      </c>
      <c r="F22">
        <v>3</v>
      </c>
      <c r="G22">
        <v>1</v>
      </c>
      <c r="H22">
        <v>4</v>
      </c>
      <c r="I22">
        <v>1</v>
      </c>
      <c r="L22">
        <v>4</v>
      </c>
      <c r="M22">
        <v>1</v>
      </c>
      <c r="N22">
        <v>1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1</v>
      </c>
      <c r="V22">
        <v>1</v>
      </c>
      <c r="W22">
        <v>3</v>
      </c>
      <c r="X22">
        <v>1</v>
      </c>
      <c r="Y22">
        <v>1</v>
      </c>
      <c r="Z22">
        <v>1</v>
      </c>
      <c r="AA22">
        <v>2</v>
      </c>
      <c r="AB22">
        <v>2</v>
      </c>
      <c r="AC22">
        <v>1</v>
      </c>
    </row>
    <row r="23" spans="1:29" x14ac:dyDescent="0.25">
      <c r="A23" t="s">
        <v>66</v>
      </c>
      <c r="B23" t="s">
        <v>61</v>
      </c>
      <c r="C23" t="s">
        <v>60</v>
      </c>
      <c r="D23">
        <v>1</v>
      </c>
      <c r="F23">
        <v>2</v>
      </c>
      <c r="G23">
        <v>1</v>
      </c>
      <c r="H23">
        <v>4</v>
      </c>
      <c r="I23">
        <v>1</v>
      </c>
      <c r="L23">
        <v>4</v>
      </c>
      <c r="M23">
        <v>0</v>
      </c>
      <c r="N23">
        <v>0</v>
      </c>
      <c r="O23">
        <v>1</v>
      </c>
      <c r="P23">
        <v>1</v>
      </c>
      <c r="Q23">
        <v>2</v>
      </c>
      <c r="R23">
        <v>2</v>
      </c>
      <c r="S23">
        <v>2</v>
      </c>
      <c r="T23">
        <v>1</v>
      </c>
      <c r="U23">
        <v>1</v>
      </c>
      <c r="V23">
        <v>1</v>
      </c>
      <c r="W23">
        <v>2</v>
      </c>
      <c r="X23">
        <v>1</v>
      </c>
      <c r="Y23">
        <v>0</v>
      </c>
      <c r="Z23">
        <v>1</v>
      </c>
      <c r="AA23">
        <v>1</v>
      </c>
      <c r="AB23">
        <v>2</v>
      </c>
      <c r="AC23">
        <v>0</v>
      </c>
    </row>
    <row r="24" spans="1:29" x14ac:dyDescent="0.25">
      <c r="A24" t="s">
        <v>67</v>
      </c>
      <c r="B24" t="s">
        <v>58</v>
      </c>
      <c r="C24" t="s">
        <v>59</v>
      </c>
      <c r="D24">
        <v>3</v>
      </c>
      <c r="E24">
        <v>3</v>
      </c>
      <c r="F24">
        <v>1</v>
      </c>
      <c r="G24">
        <v>8</v>
      </c>
      <c r="H24">
        <v>3</v>
      </c>
      <c r="I24">
        <v>1</v>
      </c>
      <c r="J24">
        <v>5</v>
      </c>
      <c r="K24">
        <v>3</v>
      </c>
      <c r="L24">
        <v>2</v>
      </c>
      <c r="M24">
        <v>3</v>
      </c>
      <c r="N24">
        <v>4</v>
      </c>
      <c r="O24">
        <v>10</v>
      </c>
      <c r="P24">
        <v>8</v>
      </c>
      <c r="Q24">
        <v>3</v>
      </c>
      <c r="R24">
        <v>5</v>
      </c>
      <c r="S24">
        <v>3</v>
      </c>
      <c r="T24">
        <v>8</v>
      </c>
      <c r="U24">
        <v>9</v>
      </c>
      <c r="V24">
        <v>5</v>
      </c>
      <c r="W24">
        <v>6</v>
      </c>
      <c r="X24">
        <v>5</v>
      </c>
      <c r="Y24">
        <v>2</v>
      </c>
      <c r="Z24">
        <v>7</v>
      </c>
      <c r="AA24">
        <v>3</v>
      </c>
      <c r="AB24">
        <v>7</v>
      </c>
      <c r="AC24">
        <v>5</v>
      </c>
    </row>
    <row r="25" spans="1:29" x14ac:dyDescent="0.25">
      <c r="A25" t="s">
        <v>67</v>
      </c>
      <c r="B25" t="s">
        <v>58</v>
      </c>
      <c r="C25" t="s">
        <v>60</v>
      </c>
      <c r="D25">
        <v>1</v>
      </c>
      <c r="E25">
        <v>2</v>
      </c>
      <c r="F25">
        <v>1</v>
      </c>
      <c r="G25">
        <v>6</v>
      </c>
      <c r="H25">
        <v>2</v>
      </c>
      <c r="I25">
        <v>1</v>
      </c>
      <c r="J25">
        <v>3</v>
      </c>
      <c r="K25">
        <v>2</v>
      </c>
      <c r="L25">
        <v>2</v>
      </c>
      <c r="M25">
        <v>2</v>
      </c>
      <c r="N25">
        <v>2</v>
      </c>
      <c r="O25">
        <v>4</v>
      </c>
      <c r="P25">
        <v>6</v>
      </c>
      <c r="Q25">
        <v>2</v>
      </c>
      <c r="R25">
        <v>2</v>
      </c>
      <c r="S25">
        <v>2</v>
      </c>
      <c r="T25">
        <v>8</v>
      </c>
      <c r="U25">
        <v>5</v>
      </c>
      <c r="V25">
        <v>4</v>
      </c>
      <c r="W25">
        <v>3</v>
      </c>
      <c r="X25">
        <v>3</v>
      </c>
      <c r="Y25">
        <v>2</v>
      </c>
      <c r="Z25">
        <v>5</v>
      </c>
      <c r="AA25">
        <v>2</v>
      </c>
      <c r="AB25">
        <v>6</v>
      </c>
      <c r="AC25">
        <v>2</v>
      </c>
    </row>
    <row r="26" spans="1:29" x14ac:dyDescent="0.25">
      <c r="A26" t="s">
        <v>67</v>
      </c>
      <c r="B26" t="s">
        <v>61</v>
      </c>
      <c r="C26" t="s">
        <v>59</v>
      </c>
      <c r="D26">
        <v>4</v>
      </c>
      <c r="E26">
        <v>10</v>
      </c>
      <c r="F26">
        <v>7</v>
      </c>
      <c r="G26">
        <v>2</v>
      </c>
      <c r="H26">
        <v>2</v>
      </c>
      <c r="I26">
        <v>4</v>
      </c>
      <c r="J26">
        <v>4</v>
      </c>
      <c r="K26">
        <v>7</v>
      </c>
      <c r="L26">
        <v>3</v>
      </c>
      <c r="M26">
        <v>6</v>
      </c>
      <c r="N26">
        <v>3</v>
      </c>
      <c r="O26">
        <v>8</v>
      </c>
      <c r="P26">
        <v>7</v>
      </c>
      <c r="Q26">
        <v>3</v>
      </c>
      <c r="R26">
        <v>6</v>
      </c>
      <c r="S26">
        <v>6</v>
      </c>
      <c r="T26">
        <v>9</v>
      </c>
      <c r="U26">
        <v>7</v>
      </c>
      <c r="V26">
        <v>14</v>
      </c>
      <c r="W26">
        <v>3</v>
      </c>
      <c r="X26">
        <v>12</v>
      </c>
      <c r="Y26">
        <v>2</v>
      </c>
      <c r="Z26">
        <v>6</v>
      </c>
      <c r="AA26">
        <v>9</v>
      </c>
      <c r="AB26">
        <v>10</v>
      </c>
      <c r="AC26">
        <v>5</v>
      </c>
    </row>
    <row r="27" spans="1:29" x14ac:dyDescent="0.25">
      <c r="A27" t="s">
        <v>67</v>
      </c>
      <c r="B27" t="s">
        <v>61</v>
      </c>
      <c r="C27" t="s">
        <v>60</v>
      </c>
      <c r="D27">
        <v>3</v>
      </c>
      <c r="E27">
        <v>6</v>
      </c>
      <c r="F27">
        <v>6</v>
      </c>
      <c r="G27">
        <v>1</v>
      </c>
      <c r="H27">
        <v>2</v>
      </c>
      <c r="I27">
        <v>2</v>
      </c>
      <c r="J27">
        <v>2</v>
      </c>
      <c r="K27">
        <v>5</v>
      </c>
      <c r="L27">
        <v>3</v>
      </c>
      <c r="M27">
        <v>4</v>
      </c>
      <c r="N27">
        <v>3</v>
      </c>
      <c r="O27">
        <v>4</v>
      </c>
      <c r="P27">
        <v>5</v>
      </c>
      <c r="Q27">
        <v>1</v>
      </c>
      <c r="R27">
        <v>5</v>
      </c>
      <c r="S27">
        <v>4</v>
      </c>
      <c r="T27">
        <v>6</v>
      </c>
      <c r="U27">
        <v>7</v>
      </c>
      <c r="V27">
        <v>11</v>
      </c>
      <c r="W27">
        <v>3</v>
      </c>
      <c r="X27">
        <v>7</v>
      </c>
      <c r="Y27">
        <v>2</v>
      </c>
      <c r="Z27">
        <v>4</v>
      </c>
      <c r="AA27">
        <v>9</v>
      </c>
      <c r="AB27">
        <v>9</v>
      </c>
      <c r="AC27">
        <v>4</v>
      </c>
    </row>
    <row r="28" spans="1:29" x14ac:dyDescent="0.25">
      <c r="A28" t="s">
        <v>68</v>
      </c>
      <c r="B28" t="s">
        <v>61</v>
      </c>
      <c r="C28" t="s">
        <v>59</v>
      </c>
      <c r="D28">
        <v>3</v>
      </c>
      <c r="E28">
        <v>5</v>
      </c>
      <c r="F28">
        <v>2</v>
      </c>
      <c r="G28">
        <v>2</v>
      </c>
      <c r="H28">
        <v>4</v>
      </c>
      <c r="I28">
        <v>3</v>
      </c>
      <c r="J28">
        <v>1</v>
      </c>
      <c r="K28">
        <v>2</v>
      </c>
      <c r="L28">
        <v>3</v>
      </c>
      <c r="M28">
        <v>3</v>
      </c>
      <c r="N28">
        <v>2</v>
      </c>
      <c r="O28">
        <v>4</v>
      </c>
      <c r="P28">
        <v>4</v>
      </c>
      <c r="Q28">
        <v>2</v>
      </c>
      <c r="R28">
        <v>2</v>
      </c>
      <c r="S28">
        <v>2</v>
      </c>
      <c r="T28">
        <v>3</v>
      </c>
      <c r="U28">
        <v>3</v>
      </c>
      <c r="V28">
        <v>2</v>
      </c>
      <c r="W28">
        <v>5</v>
      </c>
      <c r="X28">
        <v>2</v>
      </c>
      <c r="Y28">
        <v>3</v>
      </c>
      <c r="Z28">
        <v>3</v>
      </c>
      <c r="AA28">
        <v>3</v>
      </c>
      <c r="AB28">
        <v>3</v>
      </c>
      <c r="AC28">
        <v>2</v>
      </c>
    </row>
    <row r="29" spans="1:29" x14ac:dyDescent="0.25">
      <c r="A29" t="s">
        <v>68</v>
      </c>
      <c r="B29" t="s">
        <v>61</v>
      </c>
      <c r="C29" t="s">
        <v>60</v>
      </c>
      <c r="D29">
        <v>3</v>
      </c>
      <c r="E29">
        <v>3</v>
      </c>
      <c r="F29">
        <v>2</v>
      </c>
      <c r="G29">
        <v>1</v>
      </c>
      <c r="H29">
        <v>4</v>
      </c>
      <c r="I29">
        <v>3</v>
      </c>
      <c r="J29">
        <v>1</v>
      </c>
      <c r="K29">
        <v>2</v>
      </c>
      <c r="L29">
        <v>3</v>
      </c>
      <c r="M29">
        <v>2</v>
      </c>
      <c r="N29">
        <v>1</v>
      </c>
      <c r="O29">
        <v>2</v>
      </c>
      <c r="P29">
        <v>4</v>
      </c>
      <c r="Q29">
        <v>2</v>
      </c>
      <c r="R29">
        <v>1</v>
      </c>
      <c r="S29">
        <v>2</v>
      </c>
      <c r="T29">
        <v>2</v>
      </c>
      <c r="U29">
        <v>0</v>
      </c>
      <c r="V29">
        <v>1</v>
      </c>
      <c r="W29">
        <v>3</v>
      </c>
      <c r="X29">
        <v>1</v>
      </c>
      <c r="Y29">
        <v>2</v>
      </c>
      <c r="Z29">
        <v>2</v>
      </c>
      <c r="AA29">
        <v>2</v>
      </c>
      <c r="AB29">
        <v>1</v>
      </c>
      <c r="AC29">
        <v>1</v>
      </c>
    </row>
    <row r="30" spans="1:29" x14ac:dyDescent="0.25">
      <c r="A30" t="s">
        <v>69</v>
      </c>
      <c r="B30" t="s">
        <v>84</v>
      </c>
      <c r="C30" t="s">
        <v>59</v>
      </c>
      <c r="D30">
        <v>37</v>
      </c>
      <c r="E30">
        <v>56</v>
      </c>
      <c r="F30">
        <v>49</v>
      </c>
      <c r="G30">
        <v>50</v>
      </c>
      <c r="H30">
        <v>47</v>
      </c>
      <c r="I30">
        <v>38</v>
      </c>
      <c r="J30">
        <v>56</v>
      </c>
      <c r="K30">
        <v>50</v>
      </c>
      <c r="L30">
        <v>42</v>
      </c>
      <c r="M30">
        <v>41</v>
      </c>
      <c r="N30">
        <v>34</v>
      </c>
      <c r="O30">
        <v>73</v>
      </c>
      <c r="P30">
        <v>59</v>
      </c>
      <c r="Q30">
        <v>39</v>
      </c>
      <c r="R30">
        <v>48</v>
      </c>
      <c r="S30">
        <v>53</v>
      </c>
      <c r="T30">
        <v>58</v>
      </c>
      <c r="U30">
        <v>58</v>
      </c>
      <c r="V30">
        <v>57</v>
      </c>
      <c r="W30">
        <v>51</v>
      </c>
      <c r="X30">
        <v>54</v>
      </c>
      <c r="Y30">
        <v>58</v>
      </c>
      <c r="Z30">
        <v>78</v>
      </c>
      <c r="AA30">
        <v>56</v>
      </c>
      <c r="AB30">
        <v>60</v>
      </c>
      <c r="AC30">
        <v>49</v>
      </c>
    </row>
    <row r="31" spans="1:29" x14ac:dyDescent="0.25">
      <c r="A31" t="s">
        <v>69</v>
      </c>
      <c r="B31" t="s">
        <v>84</v>
      </c>
      <c r="C31" t="s">
        <v>60</v>
      </c>
      <c r="D31">
        <v>18</v>
      </c>
      <c r="E31">
        <v>32</v>
      </c>
      <c r="F31">
        <v>29</v>
      </c>
      <c r="G31">
        <v>26</v>
      </c>
      <c r="H31">
        <v>29</v>
      </c>
      <c r="I31">
        <v>20</v>
      </c>
      <c r="J31">
        <v>27</v>
      </c>
      <c r="K31">
        <v>35</v>
      </c>
      <c r="L31">
        <v>34</v>
      </c>
      <c r="M31">
        <v>23</v>
      </c>
      <c r="N31">
        <v>21</v>
      </c>
      <c r="O31">
        <v>32</v>
      </c>
      <c r="P31">
        <v>33</v>
      </c>
      <c r="Q31">
        <v>25</v>
      </c>
      <c r="R31">
        <v>30</v>
      </c>
      <c r="S31">
        <v>34</v>
      </c>
      <c r="T31">
        <v>39</v>
      </c>
      <c r="U31">
        <v>39</v>
      </c>
      <c r="V31">
        <v>38</v>
      </c>
      <c r="W31">
        <v>34</v>
      </c>
      <c r="X31">
        <v>34</v>
      </c>
      <c r="Y31">
        <v>34</v>
      </c>
      <c r="Z31">
        <v>56</v>
      </c>
      <c r="AA31">
        <v>39</v>
      </c>
      <c r="AB31">
        <v>47</v>
      </c>
      <c r="AC31">
        <v>29</v>
      </c>
    </row>
    <row r="32" spans="1:29" x14ac:dyDescent="0.25">
      <c r="A32" t="s">
        <v>70</v>
      </c>
      <c r="B32" t="s">
        <v>84</v>
      </c>
      <c r="C32" t="s">
        <v>59</v>
      </c>
      <c r="D32">
        <v>3441</v>
      </c>
      <c r="E32">
        <v>3588</v>
      </c>
      <c r="F32">
        <v>3432</v>
      </c>
      <c r="G32">
        <v>3589</v>
      </c>
      <c r="H32">
        <v>4170</v>
      </c>
      <c r="I32">
        <v>3929</v>
      </c>
      <c r="J32">
        <v>4259</v>
      </c>
      <c r="K32">
        <v>4263</v>
      </c>
      <c r="L32">
        <v>4546</v>
      </c>
      <c r="M32">
        <v>5047</v>
      </c>
      <c r="N32">
        <v>4962</v>
      </c>
      <c r="O32">
        <v>5377</v>
      </c>
      <c r="P32">
        <v>5542</v>
      </c>
      <c r="Q32">
        <v>5121</v>
      </c>
      <c r="R32">
        <v>5003</v>
      </c>
      <c r="S32">
        <v>5605</v>
      </c>
      <c r="T32">
        <v>5540</v>
      </c>
      <c r="U32">
        <v>5814</v>
      </c>
      <c r="V32">
        <v>5519</v>
      </c>
      <c r="W32">
        <v>5143</v>
      </c>
      <c r="X32">
        <v>5652</v>
      </c>
      <c r="Y32">
        <v>5424</v>
      </c>
      <c r="Z32">
        <v>5783</v>
      </c>
      <c r="AA32">
        <v>5802</v>
      </c>
      <c r="AB32">
        <v>6169</v>
      </c>
      <c r="AC32">
        <v>6375</v>
      </c>
    </row>
    <row r="33" spans="1:29" x14ac:dyDescent="0.25">
      <c r="A33" t="s">
        <v>70</v>
      </c>
      <c r="B33" t="s">
        <v>84</v>
      </c>
      <c r="C33" t="s">
        <v>60</v>
      </c>
      <c r="D33">
        <v>2223</v>
      </c>
      <c r="E33">
        <v>2197</v>
      </c>
      <c r="F33">
        <v>2190</v>
      </c>
      <c r="G33">
        <v>2319</v>
      </c>
      <c r="H33">
        <v>2727</v>
      </c>
      <c r="I33">
        <v>2626</v>
      </c>
      <c r="J33">
        <v>2893</v>
      </c>
      <c r="K33">
        <v>2826</v>
      </c>
      <c r="L33">
        <v>3009</v>
      </c>
      <c r="M33">
        <v>3317</v>
      </c>
      <c r="N33">
        <v>3347</v>
      </c>
      <c r="O33">
        <v>3583</v>
      </c>
      <c r="P33">
        <v>3715</v>
      </c>
      <c r="Q33">
        <v>3485</v>
      </c>
      <c r="R33">
        <v>3429</v>
      </c>
      <c r="S33">
        <v>3823</v>
      </c>
      <c r="T33">
        <v>3869</v>
      </c>
      <c r="U33">
        <v>4061</v>
      </c>
      <c r="V33">
        <v>3954</v>
      </c>
      <c r="W33">
        <v>3599</v>
      </c>
      <c r="X33">
        <v>3890</v>
      </c>
      <c r="Y33">
        <v>3839</v>
      </c>
      <c r="Z33">
        <v>3990</v>
      </c>
      <c r="AA33">
        <v>4198</v>
      </c>
      <c r="AB33">
        <v>4565</v>
      </c>
      <c r="AC33">
        <v>4760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</vt:lpstr>
      <vt:lpstr>By Sport</vt:lpstr>
      <vt:lpstr>Data</vt:lpstr>
      <vt:lpstr>'By Sport'!Print_Titles</vt:lpstr>
    </vt:vector>
  </TitlesOfParts>
  <Company>University of Colorado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Flynn</dc:creator>
  <cp:lastModifiedBy>Blake Redabaugh</cp:lastModifiedBy>
  <cp:lastPrinted>2009-07-07T19:10:33Z</cp:lastPrinted>
  <dcterms:created xsi:type="dcterms:W3CDTF">2004-03-24T17:39:08Z</dcterms:created>
  <dcterms:modified xsi:type="dcterms:W3CDTF">2023-03-29T23:06:57Z</dcterms:modified>
</cp:coreProperties>
</file>